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17" sheetId="1" r:id="rId1"/>
  </sheets>
  <definedNames>
    <definedName name="_xlnm.Print_Area" localSheetId="0">'2017'!$A$1:$K$32</definedName>
    <definedName name="_xlnm.Print_Titles" localSheetId="0">'2017'!$6:$6</definedName>
  </definedNames>
  <calcPr fullCalcOnLoad="1"/>
</workbook>
</file>

<file path=xl/sharedStrings.xml><?xml version="1.0" encoding="utf-8"?>
<sst xmlns="http://schemas.openxmlformats.org/spreadsheetml/2006/main" count="66" uniqueCount="64">
  <si>
    <t>0 10</t>
  </si>
  <si>
    <t>0 13</t>
  </si>
  <si>
    <t>0 15</t>
  </si>
  <si>
    <t>0 16</t>
  </si>
  <si>
    <t>0 18</t>
  </si>
  <si>
    <t>0 19</t>
  </si>
  <si>
    <t>0 11</t>
  </si>
  <si>
    <t>Տնտեսական գույք</t>
  </si>
  <si>
    <t>Հիմնարկի  անվանումը</t>
  </si>
  <si>
    <t>ԸՆԴԱՄԵՆԸ</t>
  </si>
  <si>
    <t>«Աբովյանի թիվ  9 մանկապարտեզ» համայնքային ոչ առևտրային կազմակերպություն</t>
  </si>
  <si>
    <t>«Աբովյանի շախմատի դպրոց»    ուսումնական հաստատություն համայնքային ոչ առևտրային կազմակերպություն</t>
  </si>
  <si>
    <t>«Աբովյանի քաղաքային  տնտեսություն»  համայնքային ոչ առևտրային կազմակերպություն</t>
  </si>
  <si>
    <t>(հազար դրամ)</t>
  </si>
  <si>
    <t>Շենքեր</t>
  </si>
  <si>
    <t>Շինություն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</si>
  <si>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</si>
  <si>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</si>
  <si>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</si>
  <si>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</si>
  <si>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</si>
  <si>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h/h</t>
  </si>
  <si>
    <t>«Աբովյանի  համայնքային գրադարան» մշակութային հաստատություն համայնքային ոչ առևտրային կազմակերպություն</t>
  </si>
  <si>
    <t>Նախադպրոցական հիմնարկներ</t>
  </si>
  <si>
    <t xml:space="preserve">Արտադպրոցական  հիմնարկներ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</si>
  <si>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</si>
  <si>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</si>
  <si>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</si>
  <si>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</si>
  <si>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</si>
  <si>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</si>
  <si>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</si>
  <si>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</si>
  <si>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</si>
  <si>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</si>
  <si>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</si>
  <si>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</si>
  <si>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</si>
  <si>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</si>
  <si>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 xml:space="preserve"> </t>
  </si>
  <si>
    <t>4</t>
  </si>
  <si>
    <t>5</t>
  </si>
  <si>
    <t>6</t>
  </si>
  <si>
    <t>Համակարգչային տեխնիկա</t>
  </si>
  <si>
    <t>Աբովյանի  համայնքապետարան</t>
  </si>
  <si>
    <t xml:space="preserve">ԱԲՈՎՅԱՆ  ՀԱՄԱՅՆՔԻ ՍԵՓԱԿԱՆՈՒԹՅՈՒՆ  ՀԱՆԴԻՍԱՑՈՂ ԳՈՒՅՔԻ  
2017 ԹՎԱԿԱՆԻ ԳՈՒՅՔԱԳՐՄԱՆ   ԱՐԴՅՈՒՆՔՆԵՐԸ      </t>
  </si>
  <si>
    <t>«Աբովյանի N 2 մանկապարտեզ»   համայնքային ոչ առևտրային կազմակերպություն</t>
  </si>
  <si>
    <t>«Աբովյանի N  4 մանկապարտեզ»  համայնքային ոչ առևտրային կազմակերպություն</t>
  </si>
  <si>
    <t>«Աբովյանի N  5 մանկապարտեզ»  համայնքային ոչ առևտրային կազմակերպություն</t>
  </si>
  <si>
    <t>«Աբովյանի N  6 մանկապարտեզ» համայնքային ոչ առևտրային կազմակերպություն</t>
  </si>
  <si>
    <t>«Աբովյանի N  7 մանկապարտեզ»  համայնքային ոչ առևտրային կազմակերպություն</t>
  </si>
  <si>
    <t>«Աբովյանի N  10 մանկապարտեզ» համայնքային ոչ առևտրային կազմակերպություն</t>
  </si>
  <si>
    <t>«Աբովյանի N  12 մանկապարտեզ» համայնքային ոչ առևտրային կազմակերպություն</t>
  </si>
  <si>
    <t>«Աբովյանի Զարեհ  Սահակյանցի անվան երաժշտական դպրոց»    արտադպրոցական կրթադաստիարակչական ուսումնական հաստատություն համայնքային ոչ առևտրային կազմակերպություն</t>
  </si>
  <si>
    <t>«Աբովյանի գեղարվեստի դպրոց» արտադպրոցական կրթադաստիարակչական  ուսումնական հաստատություն համայնքային ոչ առևտրային կազմակերպություն</t>
  </si>
  <si>
    <t xml:space="preserve">«Գագիկ Ծառուկյանի անվան  Աբովյանի սպորտի և մշակույթի համալիր կենտրոն» համայնքային ոչ առևտրային կազմակերպություն </t>
  </si>
  <si>
    <t>«Աբովյանի  երեխաների աջակցության  կենտրոն»   համայնքային ոչ առևտրային կազմակերպություն</t>
  </si>
  <si>
    <t>«Աբովյանի համայնքային  կոմունալ տնտեսություն»   համայնքային ոչ առևտրային կազմակերպություն</t>
  </si>
  <si>
    <t>«Աբովյանի N   3 միջհամայնքային  մանկապարտեզ» համայնքային ոչ առևտրային կազմակերպություն</t>
  </si>
  <si>
    <t>Ֆինանսատնտեսագիտական բաժնի պետ՝</t>
  </si>
  <si>
    <t>Գլխավոր հաշվապահ՝</t>
  </si>
  <si>
    <t>Մ. Գուլոյան</t>
  </si>
  <si>
    <t>Բ. Անտոնյան</t>
  </si>
  <si>
    <t xml:space="preserve">Հավելված 
Աբովյան  համայնքի  ավագանու  
2018 թվականի  ապրիլի 13 - ի
N  34 - Ա  որոշման 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</si>
</sst>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#,##0\ &quot; &quot;;\-#,##0\ &quot; &quot;"/>
    <numFmt numFmtId="190" formatCode="#,##0\ &quot; &quot;;[Red]\-#,##0\ &quot; &quot;"/>
    <numFmt numFmtId="191" formatCode="#,##0.00\ &quot; &quot;;\-#,##0.00\ &quot; &quot;"/>
    <numFmt numFmtId="192" formatCode="#,##0.00\ &quot; &quot;;[Red]\-#,##0.00\ &quot; &quot;"/>
    <numFmt numFmtId="193" formatCode="_-* #,##0\ &quot; &quot;_-;\-* #,##0\ &quot; &quot;_-;_-* &quot;-&quot;\ &quot; &quot;_-;_-@_-"/>
    <numFmt numFmtId="194" formatCode="_-* #,##0\ _ _-;\-* #,##0\ _ _-;_-* &quot;-&quot;\ _ _-;_-@_-"/>
    <numFmt numFmtId="195" formatCode="_-* #,##0.00\ &quot; &quot;_-;\-* #,##0.00\ &quot; &quot;_-;_-* &quot;-&quot;??\ &quot; &quot;_-;_-@_-"/>
    <numFmt numFmtId="196" formatCode="_-* #,##0.00\ _ _-;\-* #,##0.00\ _ _-;_-* &quot;-&quot;??\ _ _-;_-@_-"/>
    <numFmt numFmtId="197" formatCode="#,##0&quot;?.&quot;;\-#,##0&quot;?.&quot;"/>
    <numFmt numFmtId="198" formatCode="#,##0&quot;?.&quot;;[Red]\-#,##0&quot;?.&quot;"/>
    <numFmt numFmtId="199" formatCode="#,##0.00&quot;?.&quot;;\-#,##0.00&quot;?.&quot;"/>
    <numFmt numFmtId="200" formatCode="#,##0.00&quot;?.&quot;;[Red]\-#,##0.00&quot;?.&quot;"/>
    <numFmt numFmtId="201" formatCode="_-* #,##0&quot;?.&quot;_-;\-* #,##0&quot;?.&quot;_-;_-* &quot;-&quot;&quot;?.&quot;_-;_-@_-"/>
    <numFmt numFmtId="202" formatCode="_-* #,##0_?_._-;\-* #,##0_?_._-;_-* &quot;-&quot;_?_._-;_-@_-"/>
    <numFmt numFmtId="203" formatCode="_-* #,##0.00&quot;?.&quot;_-;\-* #,##0.00&quot;?.&quot;_-;_-* &quot;-&quot;??&quot;?.&quot;_-;_-@_-"/>
    <numFmt numFmtId="204" formatCode="_-* #,##0.00_?_._-;\-* #,##0.00_?_._-;_-* &quot;-&quot;??_?_._-;_-@_-"/>
    <numFmt numFmtId="205" formatCode="&quot;öS&quot;\ #,##0;\-&quot;öS&quot;\ #,##0"/>
    <numFmt numFmtId="206" formatCode="&quot;öS&quot;\ #,##0;[Red]\-&quot;öS&quot;\ #,##0"/>
    <numFmt numFmtId="207" formatCode="&quot;öS&quot;\ #,##0.00;\-&quot;öS&quot;\ #,##0.00"/>
    <numFmt numFmtId="208" formatCode="&quot;öS&quot;\ #,##0.00;[Red]\-&quot;öS&quot;\ #,##0.00"/>
    <numFmt numFmtId="209" formatCode="_-&quot;öS&quot;\ * #,##0_-;\-&quot;öS&quot;\ * #,##0_-;_-&quot;öS&quot;\ * &quot;-&quot;_-;_-@_-"/>
    <numFmt numFmtId="210" formatCode="_-&quot;öS&quot;\ * #,##0.00_-;\-&quot;öS&quot;\ * #,##0.00_-;_-&quot;öS&quot;\ * &quot;-&quot;??_-;_-@_-"/>
    <numFmt numFmtId="211" formatCode="0.0000000"/>
    <numFmt numFmtId="212" formatCode="dd/mm/yy;@"/>
    <numFmt numFmtId="213" formatCode="#,##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color indexed="10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sz val="10"/>
      <name val="Times LatArm"/>
      <family val="0"/>
    </font>
    <font>
      <b/>
      <sz val="10"/>
      <color indexed="63"/>
      <name val="GHEA Grapalat"/>
      <family val="3"/>
    </font>
    <font>
      <sz val="8"/>
      <name val="GHEA Grapalat"/>
      <family val="3"/>
    </font>
    <font>
      <sz val="10"/>
      <color indexed="10"/>
      <name val="Times LatArm"/>
      <family val="0"/>
    </font>
    <font>
      <sz val="8"/>
      <color indexed="10"/>
      <name val="GHEA Grapalat"/>
      <family val="3"/>
    </font>
    <font>
      <sz val="10"/>
      <color indexed="63"/>
      <name val="GHEA Grapalat"/>
      <family val="3"/>
    </font>
    <font>
      <sz val="11"/>
      <color indexed="63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8" applyFont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0" xfId="58" applyFont="1" applyAlignment="1">
      <alignment horizontal="left" vertical="center" wrapText="1"/>
      <protection/>
    </xf>
    <xf numFmtId="184" fontId="7" fillId="0" borderId="0" xfId="58" applyNumberFormat="1" applyFont="1" applyAlignment="1">
      <alignment horizontal="left" vertical="center" wrapText="1"/>
      <protection/>
    </xf>
    <xf numFmtId="0" fontId="5" fillId="0" borderId="0" xfId="58" applyFont="1" applyBorder="1" applyAlignment="1">
      <alignment horizontal="left" vertical="center" wrapText="1"/>
      <protection/>
    </xf>
    <xf numFmtId="0" fontId="9" fillId="0" borderId="0" xfId="58" applyFont="1" applyAlignment="1">
      <alignment horizontal="left" vertical="center" wrapText="1"/>
      <protection/>
    </xf>
    <xf numFmtId="0" fontId="9" fillId="0" borderId="0" xfId="58" applyFont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184" fontId="8" fillId="0" borderId="10" xfId="58" applyNumberFormat="1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184" fontId="5" fillId="0" borderId="10" xfId="58" applyNumberFormat="1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left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49" fontId="5" fillId="0" borderId="10" xfId="58" applyNumberFormat="1" applyFont="1" applyBorder="1" applyAlignment="1">
      <alignment horizontal="left" vertical="center" wrapText="1"/>
      <protection/>
    </xf>
    <xf numFmtId="1" fontId="10" fillId="0" borderId="0" xfId="57" applyNumberFormat="1">
      <alignment/>
      <protection/>
    </xf>
    <xf numFmtId="1" fontId="12" fillId="0" borderId="12" xfId="57" applyNumberFormat="1" applyFont="1" applyBorder="1">
      <alignment/>
      <protection/>
    </xf>
    <xf numFmtId="0" fontId="6" fillId="0" borderId="10" xfId="57" applyFont="1" applyBorder="1">
      <alignment/>
      <protection/>
    </xf>
    <xf numFmtId="0" fontId="12" fillId="0" borderId="10" xfId="57" applyFont="1" applyBorder="1">
      <alignment/>
      <protection/>
    </xf>
    <xf numFmtId="0" fontId="12" fillId="0" borderId="10" xfId="57" applyFont="1" applyBorder="1" applyAlignment="1">
      <alignment horizontal="right"/>
      <protection/>
    </xf>
    <xf numFmtId="1" fontId="12" fillId="0" borderId="10" xfId="57" applyNumberFormat="1" applyFont="1" applyBorder="1">
      <alignment/>
      <protection/>
    </xf>
    <xf numFmtId="212" fontId="12" fillId="0" borderId="10" xfId="57" applyNumberFormat="1" applyFont="1" applyBorder="1">
      <alignment/>
      <protection/>
    </xf>
    <xf numFmtId="1" fontId="6" fillId="0" borderId="10" xfId="57" applyNumberFormat="1" applyFont="1" applyBorder="1">
      <alignment/>
      <protection/>
    </xf>
    <xf numFmtId="1" fontId="6" fillId="0" borderId="10" xfId="57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1" fontId="6" fillId="0" borderId="13" xfId="57" applyNumberFormat="1" applyFont="1" applyBorder="1" applyAlignment="1">
      <alignment/>
      <protection/>
    </xf>
    <xf numFmtId="1" fontId="13" fillId="0" borderId="0" xfId="57" applyNumberFormat="1" applyFont="1">
      <alignment/>
      <protection/>
    </xf>
    <xf numFmtId="1" fontId="14" fillId="0" borderId="12" xfId="57" applyNumberFormat="1" applyFont="1" applyBorder="1">
      <alignment/>
      <protection/>
    </xf>
    <xf numFmtId="0" fontId="3" fillId="0" borderId="0" xfId="58" applyFont="1" applyAlignment="1">
      <alignment vertical="center" wrapText="1"/>
      <protection/>
    </xf>
    <xf numFmtId="213" fontId="15" fillId="0" borderId="10" xfId="58" applyNumberFormat="1" applyFont="1" applyBorder="1" applyAlignment="1">
      <alignment horizontal="center" vertical="center" wrapText="1"/>
      <protection/>
    </xf>
    <xf numFmtId="213" fontId="11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213" fontId="11" fillId="33" borderId="10" xfId="58" applyNumberFormat="1" applyFont="1" applyFill="1" applyBorder="1" applyAlignment="1">
      <alignment horizontal="center" vertical="center" wrapText="1"/>
      <protection/>
    </xf>
    <xf numFmtId="0" fontId="15" fillId="0" borderId="10" xfId="58" applyFont="1" applyBorder="1" applyAlignment="1">
      <alignment horizontal="left" vertical="center" wrapText="1"/>
      <protection/>
    </xf>
    <xf numFmtId="0" fontId="11" fillId="0" borderId="0" xfId="58" applyFont="1" applyBorder="1" applyAlignment="1">
      <alignment horizontal="left" vertical="center" wrapText="1"/>
      <protection/>
    </xf>
    <xf numFmtId="184" fontId="11" fillId="0" borderId="0" xfId="58" applyNumberFormat="1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center" vertical="center" wrapText="1"/>
      <protection/>
    </xf>
    <xf numFmtId="0" fontId="16" fillId="0" borderId="0" xfId="58" applyFont="1" applyAlignment="1">
      <alignment horizontal="center" vertical="center" wrapText="1"/>
      <protection/>
    </xf>
    <xf numFmtId="0" fontId="16" fillId="0" borderId="0" xfId="58" applyFont="1" applyBorder="1" applyAlignment="1">
      <alignment horizontal="center" vertical="center" wrapText="1"/>
      <protection/>
    </xf>
    <xf numFmtId="0" fontId="16" fillId="0" borderId="0" xfId="58" applyFont="1" applyAlignment="1">
      <alignment horizontal="left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1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212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center" vertical="center" wrapText="1"/>
      <protection/>
    </xf>
    <xf numFmtId="1" fontId="5" fillId="0" borderId="10" xfId="57" applyNumberFormat="1" applyFont="1" applyBorder="1" applyAlignment="1">
      <alignment horizontal="center" vertical="center" wrapText="1"/>
      <protection/>
    </xf>
    <xf numFmtId="1" fontId="5" fillId="0" borderId="12" xfId="57" applyNumberFormat="1" applyFont="1" applyBorder="1">
      <alignment/>
      <protection/>
    </xf>
    <xf numFmtId="0" fontId="11" fillId="0" borderId="0" xfId="58" applyFont="1" applyAlignment="1">
      <alignment horizontal="left" vertical="center" wrapText="1"/>
      <protection/>
    </xf>
    <xf numFmtId="0" fontId="5" fillId="0" borderId="14" xfId="58" applyFont="1" applyBorder="1" applyAlignment="1">
      <alignment horizontal="left" vertical="center" wrapText="1"/>
      <protection/>
    </xf>
    <xf numFmtId="0" fontId="11" fillId="0" borderId="14" xfId="58" applyFont="1" applyBorder="1" applyAlignment="1">
      <alignment horizontal="left" vertical="center" wrapText="1"/>
      <protection/>
    </xf>
    <xf numFmtId="213" fontId="11" fillId="33" borderId="14" xfId="58" applyNumberFormat="1" applyFont="1" applyFill="1" applyBorder="1" applyAlignment="1">
      <alignment horizontal="center" vertical="center" wrapText="1"/>
      <protection/>
    </xf>
    <xf numFmtId="213" fontId="11" fillId="0" borderId="14" xfId="58" applyNumberFormat="1" applyFont="1" applyBorder="1" applyAlignment="1">
      <alignment horizontal="center" vertical="center" wrapText="1"/>
      <protection/>
    </xf>
    <xf numFmtId="0" fontId="17" fillId="0" borderId="15" xfId="58" applyFont="1" applyBorder="1" applyAlignment="1">
      <alignment horizontal="center" vertical="center" wrapText="1"/>
      <protection/>
    </xf>
    <xf numFmtId="0" fontId="17" fillId="0" borderId="12" xfId="58" applyFont="1" applyBorder="1" applyAlignment="1">
      <alignment horizontal="center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0" fontId="6" fillId="0" borderId="11" xfId="58" applyFont="1" applyBorder="1" applyAlignment="1">
      <alignment horizontal="left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right" vertical="center" wrapText="1"/>
      <protection/>
    </xf>
    <xf numFmtId="0" fontId="3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right" vertical="center" wrapText="1"/>
      <protection/>
    </xf>
    <xf numFmtId="0" fontId="11" fillId="0" borderId="0" xfId="58" applyFont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rmal_verlysyty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8"/>
  <sheetViews>
    <sheetView tabSelected="1" zoomScalePageLayoutView="0" workbookViewId="0" topLeftCell="A23">
      <selection activeCell="G40" sqref="G40"/>
    </sheetView>
  </sheetViews>
  <sheetFormatPr defaultColWidth="9.140625" defaultRowHeight="12.75"/>
  <cols>
    <col min="1" max="1" width="5.7109375" style="8" customWidth="1"/>
    <col min="2" max="2" width="43.00390625" style="8" customWidth="1"/>
    <col min="3" max="3" width="12.00390625" style="9" customWidth="1"/>
    <col min="4" max="4" width="11.8515625" style="9" customWidth="1"/>
    <col min="5" max="5" width="9.57421875" style="9" customWidth="1"/>
    <col min="6" max="7" width="10.28125" style="9" customWidth="1"/>
    <col min="8" max="8" width="10.140625" style="9" customWidth="1"/>
    <col min="9" max="9" width="11.28125" style="9" customWidth="1"/>
    <col min="10" max="10" width="11.8515625" style="9" customWidth="1"/>
    <col min="11" max="11" width="10.00390625" style="17" customWidth="1"/>
    <col min="12" max="12" width="11.00390625" style="8" hidden="1" customWidth="1"/>
    <col min="13" max="16" width="0" style="8" hidden="1" customWidth="1"/>
    <col min="17" max="20" width="9.140625" style="8" customWidth="1"/>
    <col min="21" max="21" width="8.57421875" style="8" customWidth="1"/>
    <col min="22" max="22" width="9.140625" style="8" hidden="1" customWidth="1"/>
    <col min="23" max="23" width="18.57421875" style="8" customWidth="1"/>
    <col min="24" max="16384" width="9.140625" style="8" customWidth="1"/>
  </cols>
  <sheetData>
    <row r="1" spans="3:11" s="3" customFormat="1" ht="65.25" customHeight="1">
      <c r="C1" s="1"/>
      <c r="D1" s="1"/>
      <c r="E1" s="1"/>
      <c r="F1" s="33"/>
      <c r="G1" s="67" t="s">
        <v>63</v>
      </c>
      <c r="H1" s="67"/>
      <c r="I1" s="67"/>
      <c r="J1" s="67"/>
      <c r="K1" s="67"/>
    </row>
    <row r="2" spans="1:11" ht="37.5" customHeight="1">
      <c r="A2" s="63" t="s">
        <v>45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9:11" ht="18.75" customHeight="1">
      <c r="I3" s="66" t="s">
        <v>13</v>
      </c>
      <c r="J3" s="66"/>
      <c r="K3" s="66"/>
    </row>
    <row r="4" spans="1:23" s="11" customFormat="1" ht="47.25" customHeight="1">
      <c r="A4" s="61" t="s">
        <v>21</v>
      </c>
      <c r="B4" s="64" t="s">
        <v>8</v>
      </c>
      <c r="C4" s="16" t="s">
        <v>14</v>
      </c>
      <c r="D4" s="16" t="s">
        <v>15</v>
      </c>
      <c r="E4" s="16" t="s">
        <v>43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7</v>
      </c>
      <c r="L4" s="10"/>
      <c r="W4" s="32"/>
    </row>
    <row r="5" spans="1:12" s="11" customFormat="1" ht="15" customHeight="1" thickBot="1">
      <c r="A5" s="62"/>
      <c r="B5" s="65"/>
      <c r="C5" s="10" t="s">
        <v>0</v>
      </c>
      <c r="D5" s="10" t="s">
        <v>6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0</v>
      </c>
      <c r="K5" s="10" t="s">
        <v>39</v>
      </c>
      <c r="L5" s="15"/>
    </row>
    <row r="6" spans="1:12" s="60" customFormat="1" ht="15" customHeight="1" thickBot="1">
      <c r="A6" s="58">
        <v>1</v>
      </c>
      <c r="B6" s="58">
        <v>2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9"/>
    </row>
    <row r="7" spans="1:25" s="5" customFormat="1" ht="27.75" customHeight="1">
      <c r="A7" s="54">
        <v>1</v>
      </c>
      <c r="B7" s="55" t="s">
        <v>44</v>
      </c>
      <c r="C7" s="56">
        <v>270948.6</v>
      </c>
      <c r="D7" s="57">
        <v>381610</v>
      </c>
      <c r="E7" s="57">
        <v>54190.2</v>
      </c>
      <c r="F7" s="57">
        <v>266062.1</v>
      </c>
      <c r="G7" s="57"/>
      <c r="H7" s="57">
        <v>416</v>
      </c>
      <c r="I7" s="57">
        <v>119728.3</v>
      </c>
      <c r="J7" s="57">
        <f>C7+D7+E7+F7+G7+H7+I7</f>
        <v>1092955.2</v>
      </c>
      <c r="K7" s="57">
        <v>20225.7</v>
      </c>
      <c r="L7" s="4"/>
      <c r="W7" s="31"/>
      <c r="Y7" s="20"/>
    </row>
    <row r="8" spans="1:23" s="5" customFormat="1" ht="27.75" customHeight="1">
      <c r="A8" s="4">
        <v>2</v>
      </c>
      <c r="B8" s="36" t="s">
        <v>23</v>
      </c>
      <c r="C8" s="37">
        <f aca="true" t="shared" si="0" ref="C8:K8">+C9+C10+C11+C12+C13+C14+C15+C16+C17</f>
        <v>868798.8</v>
      </c>
      <c r="D8" s="37">
        <f t="shared" si="0"/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35142.700000000004</v>
      </c>
      <c r="J8" s="37">
        <f t="shared" si="0"/>
        <v>903941.5000000001</v>
      </c>
      <c r="K8" s="37">
        <f t="shared" si="0"/>
        <v>30523.600000000002</v>
      </c>
      <c r="L8" s="4"/>
      <c r="W8" s="31"/>
    </row>
    <row r="9" spans="1:23" s="3" customFormat="1" ht="30" customHeight="1">
      <c r="A9" s="18" t="s">
        <v>25</v>
      </c>
      <c r="B9" s="38" t="s">
        <v>46</v>
      </c>
      <c r="C9" s="34">
        <v>57393.2</v>
      </c>
      <c r="D9" s="34"/>
      <c r="E9" s="34"/>
      <c r="F9" s="34"/>
      <c r="G9" s="34"/>
      <c r="H9" s="34"/>
      <c r="I9" s="34">
        <v>4489.9</v>
      </c>
      <c r="J9" s="35">
        <f aca="true" t="shared" si="1" ref="J9:J17">C9+D9+E9+F9+G9+H9+I9</f>
        <v>61883.1</v>
      </c>
      <c r="K9" s="34">
        <v>4301.5</v>
      </c>
      <c r="L9" s="13"/>
      <c r="O9" s="3">
        <v>708490.9</v>
      </c>
      <c r="W9" s="31"/>
    </row>
    <row r="10" spans="1:15" s="3" customFormat="1" ht="47.25" customHeight="1">
      <c r="A10" s="18" t="s">
        <v>26</v>
      </c>
      <c r="B10" s="38" t="s">
        <v>58</v>
      </c>
      <c r="C10" s="34">
        <v>45479.5</v>
      </c>
      <c r="D10" s="34"/>
      <c r="E10" s="34"/>
      <c r="F10" s="34"/>
      <c r="G10" s="34"/>
      <c r="H10" s="34"/>
      <c r="I10" s="34">
        <v>7486.3</v>
      </c>
      <c r="J10" s="35">
        <f t="shared" si="1"/>
        <v>52965.8</v>
      </c>
      <c r="K10" s="34">
        <v>6774.7</v>
      </c>
      <c r="L10" s="2"/>
      <c r="O10" s="6">
        <f>C7+D7+F7+G7+H7+I7</f>
        <v>1038765</v>
      </c>
    </row>
    <row r="11" spans="1:12" s="3" customFormat="1" ht="36" customHeight="1">
      <c r="A11" s="18" t="s">
        <v>27</v>
      </c>
      <c r="B11" s="38" t="s">
        <v>47</v>
      </c>
      <c r="C11" s="34">
        <v>202259.7</v>
      </c>
      <c r="D11" s="34"/>
      <c r="E11" s="34"/>
      <c r="F11" s="34"/>
      <c r="G11" s="34"/>
      <c r="H11" s="34"/>
      <c r="I11" s="34">
        <v>1753.2</v>
      </c>
      <c r="J11" s="35">
        <f t="shared" si="1"/>
        <v>204012.90000000002</v>
      </c>
      <c r="K11" s="34">
        <v>1520</v>
      </c>
      <c r="L11" s="2"/>
    </row>
    <row r="12" spans="1:12" s="3" customFormat="1" ht="36" customHeight="1">
      <c r="A12" s="18" t="s">
        <v>28</v>
      </c>
      <c r="B12" s="38" t="s">
        <v>48</v>
      </c>
      <c r="C12" s="34">
        <v>107990</v>
      </c>
      <c r="D12" s="34"/>
      <c r="E12" s="34"/>
      <c r="F12" s="34"/>
      <c r="G12" s="34"/>
      <c r="H12" s="34"/>
      <c r="I12" s="34">
        <v>4606.9</v>
      </c>
      <c r="J12" s="35">
        <f t="shared" si="1"/>
        <v>112596.9</v>
      </c>
      <c r="K12" s="34">
        <v>2260.3</v>
      </c>
      <c r="L12" s="2"/>
    </row>
    <row r="13" spans="1:60" s="3" customFormat="1" ht="36" customHeight="1">
      <c r="A13" s="18" t="s">
        <v>29</v>
      </c>
      <c r="B13" s="38" t="s">
        <v>49</v>
      </c>
      <c r="C13" s="34">
        <v>70593.1</v>
      </c>
      <c r="D13" s="34"/>
      <c r="E13" s="34"/>
      <c r="F13" s="34"/>
      <c r="G13" s="34"/>
      <c r="H13" s="34"/>
      <c r="I13" s="34">
        <v>2178</v>
      </c>
      <c r="J13" s="35">
        <f t="shared" si="1"/>
        <v>72771.1</v>
      </c>
      <c r="K13" s="34">
        <v>3195.4</v>
      </c>
      <c r="L13" s="2"/>
      <c r="V13" s="22"/>
      <c r="W13" s="23"/>
      <c r="X13" s="24"/>
      <c r="Y13" s="25"/>
      <c r="Z13" s="23"/>
      <c r="AA13" s="25"/>
      <c r="AB13" s="26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7"/>
      <c r="AT13" s="27"/>
      <c r="AU13" s="27"/>
      <c r="AV13" s="27"/>
      <c r="AW13" s="25"/>
      <c r="AX13" s="25"/>
      <c r="AY13" s="28"/>
      <c r="AZ13" s="28"/>
      <c r="BA13" s="29"/>
      <c r="BB13" s="27"/>
      <c r="BC13" s="25"/>
      <c r="BD13" s="25"/>
      <c r="BE13" s="25"/>
      <c r="BF13" s="25"/>
      <c r="BG13" s="25"/>
      <c r="BH13" s="21"/>
    </row>
    <row r="14" spans="1:60" s="3" customFormat="1" ht="36" customHeight="1">
      <c r="A14" s="18" t="s">
        <v>30</v>
      </c>
      <c r="B14" s="38" t="s">
        <v>50</v>
      </c>
      <c r="C14" s="34"/>
      <c r="D14" s="34"/>
      <c r="E14" s="34"/>
      <c r="F14" s="34"/>
      <c r="G14" s="34"/>
      <c r="H14" s="34"/>
      <c r="I14" s="34">
        <v>2853.8</v>
      </c>
      <c r="J14" s="35">
        <f t="shared" si="1"/>
        <v>2853.8</v>
      </c>
      <c r="K14" s="34">
        <v>4239.5</v>
      </c>
      <c r="L14" s="2"/>
      <c r="V14" s="22"/>
      <c r="W14" s="25"/>
      <c r="X14" s="24"/>
      <c r="Y14" s="25"/>
      <c r="Z14" s="23"/>
      <c r="AA14" s="25"/>
      <c r="AB14" s="26"/>
      <c r="AC14" s="26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7"/>
      <c r="AT14" s="27"/>
      <c r="AU14" s="27"/>
      <c r="AV14" s="27"/>
      <c r="AW14" s="25"/>
      <c r="AX14" s="25"/>
      <c r="AY14" s="29"/>
      <c r="AZ14" s="28"/>
      <c r="BA14" s="29"/>
      <c r="BB14" s="27"/>
      <c r="BC14" s="25"/>
      <c r="BD14" s="25"/>
      <c r="BE14" s="25"/>
      <c r="BF14" s="25"/>
      <c r="BG14" s="25"/>
      <c r="BH14" s="21"/>
    </row>
    <row r="15" spans="1:60" s="3" customFormat="1" ht="36" customHeight="1">
      <c r="A15" s="18" t="s">
        <v>31</v>
      </c>
      <c r="B15" s="38" t="s">
        <v>10</v>
      </c>
      <c r="C15" s="34">
        <v>144496.1</v>
      </c>
      <c r="D15" s="34"/>
      <c r="E15" s="34"/>
      <c r="F15" s="34"/>
      <c r="G15" s="34"/>
      <c r="H15" s="34"/>
      <c r="I15" s="35">
        <v>5047.6</v>
      </c>
      <c r="J15" s="35">
        <f t="shared" si="1"/>
        <v>149543.7</v>
      </c>
      <c r="K15" s="34">
        <v>4381.2</v>
      </c>
      <c r="L15" s="2"/>
      <c r="V15" s="22"/>
      <c r="W15" s="25"/>
      <c r="X15" s="24"/>
      <c r="Y15" s="25"/>
      <c r="Z15" s="23"/>
      <c r="AA15" s="25"/>
      <c r="AB15" s="26"/>
      <c r="AC15" s="26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7"/>
      <c r="AT15" s="27"/>
      <c r="AU15" s="27"/>
      <c r="AV15" s="27"/>
      <c r="AW15" s="25"/>
      <c r="AX15" s="25"/>
      <c r="AY15" s="28"/>
      <c r="AZ15" s="28"/>
      <c r="BA15" s="28"/>
      <c r="BB15" s="27"/>
      <c r="BC15" s="25"/>
      <c r="BD15" s="25"/>
      <c r="BE15" s="25"/>
      <c r="BF15" s="25"/>
      <c r="BG15" s="25"/>
      <c r="BH15" s="21"/>
    </row>
    <row r="16" spans="1:60" s="3" customFormat="1" ht="36" customHeight="1">
      <c r="A16" s="18" t="s">
        <v>32</v>
      </c>
      <c r="B16" s="38" t="s">
        <v>51</v>
      </c>
      <c r="C16" s="34">
        <v>68758</v>
      </c>
      <c r="D16" s="34"/>
      <c r="E16" s="34"/>
      <c r="F16" s="34"/>
      <c r="G16" s="34"/>
      <c r="H16" s="34"/>
      <c r="I16" s="35">
        <v>2258.4</v>
      </c>
      <c r="J16" s="35">
        <f t="shared" si="1"/>
        <v>71016.4</v>
      </c>
      <c r="K16" s="34">
        <v>1654.5</v>
      </c>
      <c r="L16" s="2"/>
      <c r="V16" s="22"/>
      <c r="W16" s="25"/>
      <c r="X16" s="24"/>
      <c r="Y16" s="25"/>
      <c r="Z16" s="23"/>
      <c r="AA16" s="25"/>
      <c r="AB16" s="26"/>
      <c r="AC16" s="26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7"/>
      <c r="AT16" s="27"/>
      <c r="AU16" s="27"/>
      <c r="AV16" s="27"/>
      <c r="AW16" s="25"/>
      <c r="AX16" s="25"/>
      <c r="AY16" s="28"/>
      <c r="AZ16" s="28"/>
      <c r="BA16" s="28"/>
      <c r="BB16" s="27"/>
      <c r="BC16" s="25"/>
      <c r="BD16" s="25"/>
      <c r="BE16" s="25"/>
      <c r="BF16" s="25"/>
      <c r="BG16" s="25"/>
      <c r="BH16" s="21"/>
    </row>
    <row r="17" spans="1:60" s="3" customFormat="1" ht="36" customHeight="1">
      <c r="A17" s="18" t="s">
        <v>33</v>
      </c>
      <c r="B17" s="38" t="s">
        <v>52</v>
      </c>
      <c r="C17" s="34">
        <v>171829.2</v>
      </c>
      <c r="D17" s="34"/>
      <c r="E17" s="34"/>
      <c r="F17" s="34"/>
      <c r="G17" s="34"/>
      <c r="H17" s="34"/>
      <c r="I17" s="35">
        <v>4468.6</v>
      </c>
      <c r="J17" s="35">
        <f t="shared" si="1"/>
        <v>176297.80000000002</v>
      </c>
      <c r="K17" s="34">
        <v>2196.5</v>
      </c>
      <c r="L17" s="2"/>
      <c r="V17" s="22"/>
      <c r="W17" s="25"/>
      <c r="X17" s="24"/>
      <c r="Y17" s="25"/>
      <c r="Z17" s="23"/>
      <c r="AA17" s="25"/>
      <c r="AB17" s="26"/>
      <c r="AC17" s="26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7"/>
      <c r="AT17" s="27"/>
      <c r="AU17" s="27"/>
      <c r="AV17" s="27"/>
      <c r="AW17" s="25"/>
      <c r="AX17" s="25"/>
      <c r="AY17" s="28"/>
      <c r="AZ17" s="28"/>
      <c r="BA17" s="28"/>
      <c r="BB17" s="27"/>
      <c r="BC17" s="25"/>
      <c r="BD17" s="25"/>
      <c r="BE17" s="25"/>
      <c r="BF17" s="25"/>
      <c r="BG17" s="25"/>
      <c r="BH17" s="21"/>
    </row>
    <row r="18" spans="1:60" s="5" customFormat="1" ht="31.5" customHeight="1">
      <c r="A18" s="19">
        <v>3</v>
      </c>
      <c r="B18" s="36" t="s">
        <v>24</v>
      </c>
      <c r="C18" s="35">
        <f>C19+C20+C21+C23</f>
        <v>311880.6</v>
      </c>
      <c r="D18" s="35">
        <f>D19+D20+D21+D22+D23</f>
        <v>0</v>
      </c>
      <c r="E18" s="35">
        <f>E19+E20+E21+E22+E23</f>
        <v>0</v>
      </c>
      <c r="F18" s="35">
        <f>F19+F20+F21+F22+F23</f>
        <v>0</v>
      </c>
      <c r="G18" s="35">
        <f>G19+G20+G21+G22+G23</f>
        <v>0</v>
      </c>
      <c r="H18" s="35">
        <f>H19+H20+H21+H22+H23</f>
        <v>0</v>
      </c>
      <c r="I18" s="35">
        <f>I19+I20+I21+I23</f>
        <v>40810.2</v>
      </c>
      <c r="J18" s="35">
        <f>J19+J20+J21+J23</f>
        <v>352690.8</v>
      </c>
      <c r="K18" s="35">
        <f>K19+K20+K21+K23</f>
        <v>22981.2</v>
      </c>
      <c r="L18" s="12" t="e">
        <f>+L19+L20+L21+L22+#REF!</f>
        <v>#REF!</v>
      </c>
      <c r="M18" s="12" t="e">
        <f>+M19+M20+M21+M22+#REF!</f>
        <v>#REF!</v>
      </c>
      <c r="N18" s="12" t="e">
        <f>+N19+N20+N21+N22+#REF!</f>
        <v>#REF!</v>
      </c>
      <c r="O18" s="12" t="e">
        <f>+O19+O20+O21+O22+#REF!</f>
        <v>#REF!</v>
      </c>
      <c r="P18" s="12" t="e">
        <f>+P19+P20+P21+P22+#REF!</f>
        <v>#REF!</v>
      </c>
      <c r="V18" s="22"/>
      <c r="W18" s="25"/>
      <c r="X18" s="24"/>
      <c r="Y18" s="25"/>
      <c r="Z18" s="23"/>
      <c r="AA18" s="25"/>
      <c r="AB18" s="26"/>
      <c r="AC18" s="2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7"/>
      <c r="AT18" s="27"/>
      <c r="AU18" s="27"/>
      <c r="AV18" s="27"/>
      <c r="AW18" s="25"/>
      <c r="AX18" s="25"/>
      <c r="AY18" s="28"/>
      <c r="AZ18" s="28"/>
      <c r="BA18" s="28"/>
      <c r="BB18" s="27"/>
      <c r="BC18" s="25"/>
      <c r="BD18" s="25"/>
      <c r="BE18" s="25"/>
      <c r="BF18" s="25"/>
      <c r="BG18" s="25"/>
      <c r="BH18" s="21"/>
    </row>
    <row r="19" spans="1:60" s="3" customFormat="1" ht="78.75" customHeight="1">
      <c r="A19" s="18" t="s">
        <v>34</v>
      </c>
      <c r="B19" s="38" t="s">
        <v>53</v>
      </c>
      <c r="C19" s="34">
        <v>51440.6</v>
      </c>
      <c r="D19" s="34"/>
      <c r="E19" s="34"/>
      <c r="F19" s="34"/>
      <c r="G19" s="34"/>
      <c r="H19" s="34"/>
      <c r="I19" s="35">
        <v>9456.6</v>
      </c>
      <c r="J19" s="35">
        <f aca="true" t="shared" si="2" ref="J19:J27">C19+D19+E19+F19+G19+H19+I19</f>
        <v>60897.2</v>
      </c>
      <c r="K19" s="34">
        <v>4531.1</v>
      </c>
      <c r="L19" s="2"/>
      <c r="V19" s="22"/>
      <c r="W19" s="25"/>
      <c r="X19" s="24"/>
      <c r="Y19" s="25"/>
      <c r="Z19" s="23"/>
      <c r="AA19" s="25"/>
      <c r="AB19" s="26"/>
      <c r="AC19" s="26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7"/>
      <c r="AT19" s="27"/>
      <c r="AU19" s="27"/>
      <c r="AV19" s="27"/>
      <c r="AW19" s="25"/>
      <c r="AX19" s="25"/>
      <c r="AY19" s="29"/>
      <c r="AZ19" s="28"/>
      <c r="BA19" s="29"/>
      <c r="BB19" s="27"/>
      <c r="BC19" s="25"/>
      <c r="BD19" s="25"/>
      <c r="BE19" s="25"/>
      <c r="BF19" s="25"/>
      <c r="BG19" s="25"/>
      <c r="BH19" s="21"/>
    </row>
    <row r="20" spans="1:60" s="3" customFormat="1" ht="68.25" customHeight="1">
      <c r="A20" s="18" t="s">
        <v>35</v>
      </c>
      <c r="B20" s="38" t="s">
        <v>54</v>
      </c>
      <c r="C20" s="34"/>
      <c r="D20" s="34"/>
      <c r="E20" s="34"/>
      <c r="F20" s="34"/>
      <c r="G20" s="34"/>
      <c r="H20" s="34"/>
      <c r="I20" s="35">
        <v>5932.8</v>
      </c>
      <c r="J20" s="35">
        <f t="shared" si="2"/>
        <v>5932.8</v>
      </c>
      <c r="K20" s="34">
        <v>1081.4</v>
      </c>
      <c r="L20" s="2"/>
      <c r="V20" s="22"/>
      <c r="W20" s="25"/>
      <c r="X20" s="24"/>
      <c r="Y20" s="25"/>
      <c r="Z20" s="23"/>
      <c r="AA20" s="25"/>
      <c r="AB20" s="26"/>
      <c r="AC20" s="26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30"/>
      <c r="AT20" s="27"/>
      <c r="AU20" s="27"/>
      <c r="AV20" s="27"/>
      <c r="AW20" s="25"/>
      <c r="AX20" s="25"/>
      <c r="AY20" s="29"/>
      <c r="AZ20" s="28"/>
      <c r="BA20" s="29"/>
      <c r="BB20" s="27"/>
      <c r="BC20" s="25"/>
      <c r="BD20" s="25"/>
      <c r="BE20" s="25"/>
      <c r="BF20" s="25"/>
      <c r="BG20" s="25"/>
      <c r="BH20" s="21"/>
    </row>
    <row r="21" spans="1:60" s="3" customFormat="1" ht="48" customHeight="1">
      <c r="A21" s="18" t="s">
        <v>36</v>
      </c>
      <c r="B21" s="38" t="s">
        <v>55</v>
      </c>
      <c r="C21" s="34">
        <v>260440</v>
      </c>
      <c r="D21" s="34"/>
      <c r="E21" s="34"/>
      <c r="F21" s="34"/>
      <c r="G21" s="34"/>
      <c r="H21" s="34"/>
      <c r="I21" s="35">
        <v>24440.3</v>
      </c>
      <c r="J21" s="35">
        <f t="shared" si="2"/>
        <v>284880.3</v>
      </c>
      <c r="K21" s="34">
        <v>17216.7</v>
      </c>
      <c r="L21" s="2"/>
      <c r="V21" s="22"/>
      <c r="W21" s="25"/>
      <c r="X21" s="24"/>
      <c r="Y21" s="25"/>
      <c r="Z21" s="23"/>
      <c r="AA21" s="25"/>
      <c r="AB21" s="26"/>
      <c r="AC21" s="26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30"/>
      <c r="AT21" s="27"/>
      <c r="AU21" s="27"/>
      <c r="AV21" s="27"/>
      <c r="AW21" s="25"/>
      <c r="AX21" s="25"/>
      <c r="AY21" s="29"/>
      <c r="AZ21" s="28"/>
      <c r="BA21" s="29"/>
      <c r="BB21" s="27"/>
      <c r="BC21" s="25"/>
      <c r="BD21" s="25"/>
      <c r="BE21" s="25"/>
      <c r="BF21" s="25"/>
      <c r="BG21" s="25"/>
      <c r="BH21" s="21"/>
    </row>
    <row r="22" spans="1:60" s="3" customFormat="1" ht="41.25" customHeight="1">
      <c r="A22" s="18" t="s">
        <v>37</v>
      </c>
      <c r="B22" s="38" t="s">
        <v>56</v>
      </c>
      <c r="C22" s="34">
        <v>68125.8</v>
      </c>
      <c r="D22" s="34"/>
      <c r="E22" s="34"/>
      <c r="F22" s="34"/>
      <c r="G22" s="34"/>
      <c r="H22" s="34"/>
      <c r="I22" s="35">
        <v>3852.6</v>
      </c>
      <c r="J22" s="35">
        <f>C22+D22+E22+F22+G22+H22+I22</f>
        <v>71978.40000000001</v>
      </c>
      <c r="K22" s="34">
        <v>776.8</v>
      </c>
      <c r="L22" s="2"/>
      <c r="V22" s="22"/>
      <c r="W22" s="25"/>
      <c r="X22" s="24"/>
      <c r="Y22" s="25"/>
      <c r="Z22" s="23"/>
      <c r="AA22" s="25"/>
      <c r="AB22" s="26"/>
      <c r="AC22" s="26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2"/>
      <c r="AT22" s="27"/>
      <c r="AU22" s="22"/>
      <c r="AV22" s="22"/>
      <c r="AW22" s="25"/>
      <c r="AX22" s="25"/>
      <c r="AY22" s="29"/>
      <c r="AZ22" s="28"/>
      <c r="BA22" s="29"/>
      <c r="BB22" s="27"/>
      <c r="BC22" s="25"/>
      <c r="BD22" s="25"/>
      <c r="BE22" s="25"/>
      <c r="BF22" s="25"/>
      <c r="BG22" s="25"/>
      <c r="BH22" s="21"/>
    </row>
    <row r="23" spans="1:60" s="3" customFormat="1" ht="46.5" customHeight="1">
      <c r="A23" s="18" t="s">
        <v>38</v>
      </c>
      <c r="B23" s="38" t="s">
        <v>11</v>
      </c>
      <c r="C23" s="34"/>
      <c r="D23" s="34"/>
      <c r="E23" s="34"/>
      <c r="F23" s="34"/>
      <c r="G23" s="34"/>
      <c r="H23" s="34"/>
      <c r="I23" s="34">
        <v>980.5</v>
      </c>
      <c r="J23" s="35">
        <f t="shared" si="2"/>
        <v>980.5</v>
      </c>
      <c r="K23" s="34">
        <v>152</v>
      </c>
      <c r="L23" s="2"/>
      <c r="V23" s="22"/>
      <c r="W23" s="25"/>
      <c r="X23" s="24"/>
      <c r="Y23" s="25"/>
      <c r="Z23" s="23"/>
      <c r="AA23" s="25"/>
      <c r="AB23" s="26"/>
      <c r="AC23" s="26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7"/>
      <c r="AT23" s="27"/>
      <c r="AU23" s="27"/>
      <c r="AV23" s="27"/>
      <c r="AW23" s="25"/>
      <c r="AX23" s="25"/>
      <c r="AY23" s="28"/>
      <c r="AZ23" s="28"/>
      <c r="BA23" s="29"/>
      <c r="BB23" s="27"/>
      <c r="BC23" s="25"/>
      <c r="BD23" s="25"/>
      <c r="BE23" s="25"/>
      <c r="BF23" s="25"/>
      <c r="BG23" s="25"/>
      <c r="BH23" s="21"/>
    </row>
    <row r="24" spans="1:60" s="3" customFormat="1" ht="57.75" customHeight="1" hidden="1">
      <c r="A24" s="19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2"/>
      <c r="V24" s="22"/>
      <c r="W24" s="25"/>
      <c r="X24" s="24"/>
      <c r="Y24" s="25"/>
      <c r="Z24" s="23"/>
      <c r="AA24" s="25"/>
      <c r="AB24" s="26"/>
      <c r="AC24" s="26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7"/>
      <c r="AT24" s="27"/>
      <c r="AU24" s="27"/>
      <c r="AV24" s="27"/>
      <c r="AW24" s="25"/>
      <c r="AX24" s="25"/>
      <c r="AY24" s="29"/>
      <c r="AZ24" s="28"/>
      <c r="BA24" s="29"/>
      <c r="BB24" s="27"/>
      <c r="BC24" s="25"/>
      <c r="BD24" s="25"/>
      <c r="BE24" s="25"/>
      <c r="BF24" s="25"/>
      <c r="BG24" s="25"/>
      <c r="BH24" s="21"/>
    </row>
    <row r="25" spans="1:60" s="5" customFormat="1" ht="48.75" customHeight="1">
      <c r="A25" s="19" t="s">
        <v>40</v>
      </c>
      <c r="B25" s="36" t="s">
        <v>22</v>
      </c>
      <c r="C25" s="35"/>
      <c r="D25" s="35"/>
      <c r="E25" s="35"/>
      <c r="F25" s="35"/>
      <c r="G25" s="35"/>
      <c r="H25" s="35">
        <v>5397.1</v>
      </c>
      <c r="I25" s="35">
        <v>3303.7</v>
      </c>
      <c r="J25" s="35">
        <f t="shared" si="2"/>
        <v>8700.8</v>
      </c>
      <c r="K25" s="35">
        <v>1067.2</v>
      </c>
      <c r="L25" s="4"/>
      <c r="V25" s="22"/>
      <c r="W25" s="25"/>
      <c r="X25" s="24"/>
      <c r="Y25" s="25"/>
      <c r="Z25" s="23"/>
      <c r="AA25" s="25"/>
      <c r="AB25" s="26"/>
      <c r="AC25" s="26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7"/>
      <c r="AT25" s="27"/>
      <c r="AU25" s="27"/>
      <c r="AV25" s="27"/>
      <c r="AW25" s="25"/>
      <c r="AX25" s="25"/>
      <c r="AY25" s="29"/>
      <c r="AZ25" s="28"/>
      <c r="BA25" s="29"/>
      <c r="BB25" s="27"/>
      <c r="BC25" s="25"/>
      <c r="BD25" s="25"/>
      <c r="BE25" s="25"/>
      <c r="BF25" s="25"/>
      <c r="BG25" s="25"/>
      <c r="BH25" s="21"/>
    </row>
    <row r="26" spans="1:60" s="5" customFormat="1" ht="45.75" customHeight="1">
      <c r="A26" s="19" t="s">
        <v>41</v>
      </c>
      <c r="B26" s="36" t="s">
        <v>12</v>
      </c>
      <c r="C26" s="35"/>
      <c r="D26" s="35"/>
      <c r="E26" s="35"/>
      <c r="F26" s="35"/>
      <c r="G26" s="35"/>
      <c r="H26" s="35"/>
      <c r="I26" s="35">
        <v>473</v>
      </c>
      <c r="J26" s="35">
        <f t="shared" si="2"/>
        <v>473</v>
      </c>
      <c r="K26" s="35">
        <v>241</v>
      </c>
      <c r="L26" s="14"/>
      <c r="V26" s="22"/>
      <c r="W26" s="25"/>
      <c r="X26" s="24"/>
      <c r="Y26" s="25"/>
      <c r="Z26" s="23"/>
      <c r="AA26" s="25"/>
      <c r="AB26" s="26"/>
      <c r="AC26" s="26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7"/>
      <c r="AT26" s="27"/>
      <c r="AU26" s="27"/>
      <c r="AV26" s="27"/>
      <c r="AW26" s="25"/>
      <c r="AX26" s="25"/>
      <c r="AY26" s="29"/>
      <c r="AZ26" s="28"/>
      <c r="BA26" s="29"/>
      <c r="BB26" s="27"/>
      <c r="BC26" s="25"/>
      <c r="BD26" s="25"/>
      <c r="BE26" s="25"/>
      <c r="BF26" s="25"/>
      <c r="BG26" s="25"/>
      <c r="BH26" s="21"/>
    </row>
    <row r="27" spans="1:60" s="5" customFormat="1" ht="55.5" customHeight="1">
      <c r="A27" s="19" t="s">
        <v>42</v>
      </c>
      <c r="B27" s="36" t="s">
        <v>57</v>
      </c>
      <c r="C27" s="35"/>
      <c r="D27" s="35"/>
      <c r="E27" s="35"/>
      <c r="F27" s="35"/>
      <c r="G27" s="35"/>
      <c r="H27" s="35"/>
      <c r="I27" s="35">
        <v>2669</v>
      </c>
      <c r="J27" s="35">
        <f t="shared" si="2"/>
        <v>2669</v>
      </c>
      <c r="K27" s="35">
        <v>2875</v>
      </c>
      <c r="L27" s="14"/>
      <c r="V27" s="22"/>
      <c r="W27" s="25"/>
      <c r="X27" s="24"/>
      <c r="Y27" s="25"/>
      <c r="Z27" s="23"/>
      <c r="AA27" s="25"/>
      <c r="AB27" s="26"/>
      <c r="AC27" s="26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7"/>
      <c r="AT27" s="27"/>
      <c r="AU27" s="27"/>
      <c r="AV27" s="27"/>
      <c r="AW27" s="25"/>
      <c r="AX27" s="25"/>
      <c r="AY27" s="29"/>
      <c r="AZ27" s="28"/>
      <c r="BA27" s="29"/>
      <c r="BB27" s="27"/>
      <c r="BC27" s="25"/>
      <c r="BD27" s="25"/>
      <c r="BE27" s="25"/>
      <c r="BF27" s="25"/>
      <c r="BG27" s="25"/>
      <c r="BH27" s="21"/>
    </row>
    <row r="28" spans="1:60" s="5" customFormat="1" ht="25.5" customHeight="1">
      <c r="A28" s="19"/>
      <c r="B28" s="36" t="s">
        <v>9</v>
      </c>
      <c r="C28" s="35">
        <f aca="true" t="shared" si="3" ref="C28:K28">+C27+C26+C25+C24+C18+C8+C7</f>
        <v>1451628</v>
      </c>
      <c r="D28" s="35">
        <f t="shared" si="3"/>
        <v>381610</v>
      </c>
      <c r="E28" s="35">
        <f t="shared" si="3"/>
        <v>54190.2</v>
      </c>
      <c r="F28" s="35">
        <f t="shared" si="3"/>
        <v>266062.1</v>
      </c>
      <c r="G28" s="35">
        <f t="shared" si="3"/>
        <v>0</v>
      </c>
      <c r="H28" s="35">
        <f t="shared" si="3"/>
        <v>5813.1</v>
      </c>
      <c r="I28" s="35">
        <f t="shared" si="3"/>
        <v>202126.90000000002</v>
      </c>
      <c r="J28" s="35">
        <f t="shared" si="3"/>
        <v>2361430.3</v>
      </c>
      <c r="K28" s="35">
        <f t="shared" si="3"/>
        <v>77913.7</v>
      </c>
      <c r="L28" s="12" t="e">
        <f>+L7+L8+L18+L25+L26+L27</f>
        <v>#REF!</v>
      </c>
      <c r="M28" s="12" t="e">
        <f>+M7+M8+M18+M25+M26+M27</f>
        <v>#REF!</v>
      </c>
      <c r="N28" s="12" t="e">
        <f>+N7+N8+N18+N25+N26+N27</f>
        <v>#REF!</v>
      </c>
      <c r="O28" s="12" t="e">
        <f>+O7+O8+O18+O25+O26+O27</f>
        <v>#REF!</v>
      </c>
      <c r="P28" s="12" t="e">
        <f>+P7+P8+P18+P25+P26+P27</f>
        <v>#REF!</v>
      </c>
      <c r="V28" s="22"/>
      <c r="W28" s="25"/>
      <c r="X28" s="24"/>
      <c r="Y28" s="25"/>
      <c r="Z28" s="23"/>
      <c r="AA28" s="25"/>
      <c r="AB28" s="26"/>
      <c r="AC28" s="26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7"/>
      <c r="AT28" s="27"/>
      <c r="AU28" s="27"/>
      <c r="AV28" s="27"/>
      <c r="AW28" s="25"/>
      <c r="AX28" s="25"/>
      <c r="AY28" s="28"/>
      <c r="AZ28" s="28"/>
      <c r="BA28" s="28"/>
      <c r="BB28" s="27"/>
      <c r="BC28" s="25"/>
      <c r="BD28" s="25"/>
      <c r="BE28" s="25"/>
      <c r="BF28" s="25"/>
      <c r="BG28" s="25"/>
      <c r="BH28" s="21"/>
    </row>
    <row r="29" spans="1:60" s="5" customFormat="1" ht="21" customHeight="1">
      <c r="A29" s="7"/>
      <c r="B29" s="39"/>
      <c r="C29" s="40"/>
      <c r="D29" s="40"/>
      <c r="E29" s="40"/>
      <c r="F29" s="40"/>
      <c r="G29" s="40"/>
      <c r="H29" s="40"/>
      <c r="I29" s="40"/>
      <c r="J29" s="40"/>
      <c r="K29" s="41"/>
      <c r="V29" s="22"/>
      <c r="W29" s="25"/>
      <c r="X29" s="24"/>
      <c r="Y29" s="25"/>
      <c r="Z29" s="23"/>
      <c r="AA29" s="25"/>
      <c r="AB29" s="26"/>
      <c r="AC29" s="26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7"/>
      <c r="AT29" s="27"/>
      <c r="AU29" s="27"/>
      <c r="AV29" s="27"/>
      <c r="AW29" s="25"/>
      <c r="AX29" s="25"/>
      <c r="AY29" s="29"/>
      <c r="AZ29" s="28"/>
      <c r="BA29" s="29"/>
      <c r="BB29" s="27"/>
      <c r="BC29" s="25"/>
      <c r="BD29" s="25"/>
      <c r="BE29" s="25"/>
      <c r="BF29" s="25"/>
      <c r="BG29" s="25"/>
      <c r="BH29" s="21"/>
    </row>
    <row r="30" spans="2:60" s="5" customFormat="1" ht="17.25" customHeight="1">
      <c r="B30" s="68" t="s">
        <v>59</v>
      </c>
      <c r="C30" s="68"/>
      <c r="D30" s="68"/>
      <c r="E30" s="68"/>
      <c r="F30" s="45"/>
      <c r="G30" s="45"/>
      <c r="H30" s="69" t="s">
        <v>61</v>
      </c>
      <c r="I30" s="69"/>
      <c r="J30" s="45"/>
      <c r="K30" s="41"/>
      <c r="V30" s="46"/>
      <c r="W30" s="47"/>
      <c r="X30" s="48"/>
      <c r="Y30" s="47"/>
      <c r="Z30" s="46"/>
      <c r="AA30" s="47"/>
      <c r="AB30" s="49"/>
      <c r="AC30" s="49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50"/>
      <c r="AZ30" s="51"/>
      <c r="BA30" s="50"/>
      <c r="BB30" s="47"/>
      <c r="BC30" s="47"/>
      <c r="BD30" s="47"/>
      <c r="BE30" s="47"/>
      <c r="BF30" s="47"/>
      <c r="BG30" s="47"/>
      <c r="BH30" s="52"/>
    </row>
    <row r="31" spans="2:60" s="5" customFormat="1" ht="14.25">
      <c r="B31" s="53"/>
      <c r="C31" s="45"/>
      <c r="D31" s="45"/>
      <c r="E31" s="45"/>
      <c r="F31" s="45"/>
      <c r="G31" s="45"/>
      <c r="H31" s="45"/>
      <c r="I31" s="45"/>
      <c r="J31" s="45"/>
      <c r="K31" s="41"/>
      <c r="V31" s="46"/>
      <c r="W31" s="47"/>
      <c r="X31" s="48"/>
      <c r="Y31" s="47"/>
      <c r="Z31" s="46"/>
      <c r="AA31" s="47"/>
      <c r="AB31" s="49"/>
      <c r="AC31" s="46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51"/>
      <c r="AZ31" s="51"/>
      <c r="BA31" s="51"/>
      <c r="BB31" s="47"/>
      <c r="BC31" s="47"/>
      <c r="BD31" s="47"/>
      <c r="BE31" s="47"/>
      <c r="BF31" s="47"/>
      <c r="BG31" s="47"/>
      <c r="BH31" s="52"/>
    </row>
    <row r="32" spans="2:60" s="5" customFormat="1" ht="16.5" customHeight="1">
      <c r="B32" s="68" t="s">
        <v>60</v>
      </c>
      <c r="C32" s="68"/>
      <c r="D32" s="68"/>
      <c r="E32" s="68"/>
      <c r="F32" s="45"/>
      <c r="G32" s="45"/>
      <c r="H32" s="69" t="s">
        <v>62</v>
      </c>
      <c r="I32" s="69"/>
      <c r="J32" s="45"/>
      <c r="K32" s="41"/>
      <c r="V32" s="46"/>
      <c r="W32" s="47"/>
      <c r="X32" s="48"/>
      <c r="Y32" s="47"/>
      <c r="Z32" s="46"/>
      <c r="AA32" s="47"/>
      <c r="AB32" s="49"/>
      <c r="AC32" s="46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51"/>
      <c r="AZ32" s="51"/>
      <c r="BA32" s="51"/>
      <c r="BB32" s="47"/>
      <c r="BC32" s="47"/>
      <c r="BD32" s="47"/>
      <c r="BE32" s="47"/>
      <c r="BF32" s="47"/>
      <c r="BG32" s="47"/>
      <c r="BH32" s="52"/>
    </row>
    <row r="33" spans="2:60" ht="16.5">
      <c r="B33" s="44"/>
      <c r="C33" s="42"/>
      <c r="D33" s="42"/>
      <c r="E33" s="42"/>
      <c r="F33" s="42"/>
      <c r="G33" s="42"/>
      <c r="H33" s="42"/>
      <c r="I33" s="42"/>
      <c r="J33" s="42"/>
      <c r="K33" s="43"/>
      <c r="V33" s="22"/>
      <c r="W33" s="25"/>
      <c r="X33" s="24"/>
      <c r="Y33" s="25"/>
      <c r="Z33" s="23"/>
      <c r="AA33" s="25"/>
      <c r="AB33" s="26"/>
      <c r="AC33" s="23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7"/>
      <c r="AT33" s="27"/>
      <c r="AU33" s="27"/>
      <c r="AV33" s="27"/>
      <c r="AW33" s="25"/>
      <c r="AX33" s="25"/>
      <c r="AY33" s="28"/>
      <c r="AZ33" s="28"/>
      <c r="BA33" s="28"/>
      <c r="BB33" s="27"/>
      <c r="BC33" s="25"/>
      <c r="BD33" s="25"/>
      <c r="BE33" s="25"/>
      <c r="BF33" s="25"/>
      <c r="BG33" s="25"/>
      <c r="BH33" s="21"/>
    </row>
    <row r="34" spans="2:11" ht="16.5">
      <c r="B34" s="44"/>
      <c r="C34" s="42"/>
      <c r="D34" s="42"/>
      <c r="E34" s="42"/>
      <c r="F34" s="42"/>
      <c r="G34" s="42"/>
      <c r="H34" s="42"/>
      <c r="I34" s="42"/>
      <c r="J34" s="42"/>
      <c r="K34" s="43"/>
    </row>
    <row r="35" spans="2:11" ht="16.5">
      <c r="B35" s="44"/>
      <c r="C35" s="42"/>
      <c r="D35" s="42"/>
      <c r="E35" s="42"/>
      <c r="F35" s="42"/>
      <c r="G35" s="42"/>
      <c r="H35" s="42"/>
      <c r="I35" s="42"/>
      <c r="J35" s="42"/>
      <c r="K35" s="43"/>
    </row>
    <row r="36" spans="2:11" ht="16.5">
      <c r="B36" s="44"/>
      <c r="C36" s="42"/>
      <c r="D36" s="42"/>
      <c r="E36" s="42"/>
      <c r="F36" s="42"/>
      <c r="G36" s="42"/>
      <c r="H36" s="42"/>
      <c r="I36" s="42"/>
      <c r="J36" s="42"/>
      <c r="K36" s="43"/>
    </row>
    <row r="38" ht="16.5">
      <c r="S38" s="8" t="s">
        <v>39</v>
      </c>
    </row>
  </sheetData>
  <sheetProtection/>
  <mergeCells count="9">
    <mergeCell ref="B32:E32"/>
    <mergeCell ref="H32:I32"/>
    <mergeCell ref="A4:A5"/>
    <mergeCell ref="A2:K2"/>
    <mergeCell ref="B4:B5"/>
    <mergeCell ref="I3:K3"/>
    <mergeCell ref="G1:K1"/>
    <mergeCell ref="B30:E30"/>
    <mergeCell ref="H30:I30"/>
  </mergeCells>
  <printOptions/>
  <pageMargins left="0.2362204724409449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ANNA CHOBANYAN</cp:lastModifiedBy>
  <cp:lastPrinted>2018-04-16T06:25:48Z</cp:lastPrinted>
  <dcterms:created xsi:type="dcterms:W3CDTF">2007-09-28T08:10:07Z</dcterms:created>
  <dcterms:modified xsi:type="dcterms:W3CDTF">2018-04-16T06:25:56Z</dcterms:modified>
  <cp:category/>
  <cp:version/>
  <cp:contentType/>
  <cp:contentStatus/>
</cp:coreProperties>
</file>