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Ավագանի 18,05,2023\"/>
    </mc:Choice>
  </mc:AlternateContent>
  <xr:revisionPtr revIDLastSave="0" documentId="13_ncr:1_{BFA6A8C1-2298-4F29-BD33-12C55425B481}" xr6:coauthVersionLast="36" xr6:coauthVersionMax="36" xr10:uidLastSave="{00000000-0000-0000-0000-000000000000}"/>
  <bookViews>
    <workbookView xWindow="0" yWindow="0" windowWidth="28800" windowHeight="10410" xr2:uid="{00000000-000D-0000-FFFF-FFFF00000000}"/>
  </bookViews>
  <sheets>
    <sheet name="2023" sheetId="5" r:id="rId1"/>
  </sheets>
  <definedNames>
    <definedName name="_xlnm.Print_Titles" localSheetId="0">'2023'!$13:$13</definedName>
    <definedName name="_xlnm.Print_Area" localSheetId="0">'2023'!$A$1:$G$113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5" l="1"/>
  <c r="F96" i="5"/>
  <c r="F87" i="5"/>
  <c r="F83" i="5"/>
  <c r="F77" i="5"/>
  <c r="F66" i="5"/>
  <c r="F59" i="5"/>
  <c r="F46" i="5"/>
  <c r="F30" i="5"/>
  <c r="F25" i="5"/>
  <c r="F17" i="5"/>
  <c r="F18" i="5"/>
  <c r="C59" i="5" l="1"/>
  <c r="F55" i="5" l="1"/>
  <c r="E112" i="5" l="1"/>
  <c r="C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E97" i="5"/>
  <c r="C97" i="5"/>
  <c r="F95" i="5"/>
  <c r="F94" i="5"/>
  <c r="F93" i="5"/>
  <c r="F92" i="5"/>
  <c r="F91" i="5"/>
  <c r="F90" i="5"/>
  <c r="F89" i="5"/>
  <c r="E87" i="5"/>
  <c r="C87" i="5"/>
  <c r="F86" i="5"/>
  <c r="F85" i="5"/>
  <c r="E83" i="5"/>
  <c r="C83" i="5"/>
  <c r="F82" i="5"/>
  <c r="F81" i="5"/>
  <c r="F80" i="5"/>
  <c r="F79" i="5"/>
  <c r="E77" i="5"/>
  <c r="C77" i="5"/>
  <c r="F76" i="5"/>
  <c r="F75" i="5"/>
  <c r="F74" i="5"/>
  <c r="F73" i="5"/>
  <c r="E71" i="5"/>
  <c r="C71" i="5"/>
  <c r="F70" i="5"/>
  <c r="F69" i="5"/>
  <c r="F68" i="5"/>
  <c r="E66" i="5"/>
  <c r="C66" i="5"/>
  <c r="F65" i="5"/>
  <c r="F64" i="5"/>
  <c r="F63" i="5"/>
  <c r="F62" i="5"/>
  <c r="F61" i="5"/>
  <c r="E59" i="5"/>
  <c r="F58" i="5"/>
  <c r="F57" i="5"/>
  <c r="F56" i="5"/>
  <c r="F54" i="5"/>
  <c r="E52" i="5"/>
  <c r="C52" i="5"/>
  <c r="F51" i="5"/>
  <c r="F50" i="5"/>
  <c r="F49" i="5"/>
  <c r="F48" i="5"/>
  <c r="E46" i="5"/>
  <c r="C46" i="5"/>
  <c r="F45" i="5"/>
  <c r="F44" i="5"/>
  <c r="F43" i="5"/>
  <c r="F42" i="5"/>
  <c r="F41" i="5"/>
  <c r="E39" i="5"/>
  <c r="C39" i="5"/>
  <c r="F38" i="5"/>
  <c r="F37" i="5"/>
  <c r="F36" i="5"/>
  <c r="F35" i="5"/>
  <c r="F34" i="5"/>
  <c r="F32" i="5"/>
  <c r="E30" i="5"/>
  <c r="C30" i="5"/>
  <c r="F29" i="5"/>
  <c r="F28" i="5"/>
  <c r="F27" i="5"/>
  <c r="E25" i="5"/>
  <c r="C25" i="5"/>
  <c r="F24" i="5"/>
  <c r="F23" i="5"/>
  <c r="F22" i="5"/>
  <c r="F21" i="5"/>
  <c r="F20" i="5"/>
  <c r="E18" i="5"/>
  <c r="C18" i="5"/>
  <c r="F16" i="5"/>
  <c r="F15" i="5"/>
  <c r="F52" i="5" l="1"/>
  <c r="F71" i="5"/>
  <c r="F39" i="5"/>
  <c r="E113" i="5"/>
  <c r="F112" i="5"/>
  <c r="F113" i="5" s="1"/>
  <c r="F116" i="5" s="1"/>
  <c r="C113" i="5"/>
</calcChain>
</file>

<file path=xl/sharedStrings.xml><?xml version="1.0" encoding="utf-8"?>
<sst xmlns="http://schemas.openxmlformats.org/spreadsheetml/2006/main" count="113" uniqueCount="71">
  <si>
    <t xml:space="preserve">ԱԲՈՎՅԱՆԻ  ՀԱՄԱՅՆՔԱՊԵՏԱՐԱՆԻ  ԱՇԽԱՏԱԿԱԶՄԻ  ԱՇԽԱՏՈՂՆԵՐԻ ՔԱՆԱԿԸ,  ՀԱՍՏԻՔԱՑՈՒՑԱԿԸ  ԵՎ  ՊԱՇՏՈՆԱՅԻՆ  ԴՐՈՒՅՔԱՉԱՓԵՐԸ </t>
  </si>
  <si>
    <t>1.</t>
  </si>
  <si>
    <t>2.</t>
  </si>
  <si>
    <t>Հաստիքացուցակը և պաշտոնային դրույքաչափերը`</t>
  </si>
  <si>
    <t>Հ/հ</t>
  </si>
  <si>
    <t>Հաստիքի անվանումը</t>
  </si>
  <si>
    <t>Հաստիքային միավորը</t>
  </si>
  <si>
    <t>Պաշտոնային դրույքաչափը</t>
  </si>
  <si>
    <t>Աշխատավարձի չափը</t>
  </si>
  <si>
    <t>ՔԱՂԱՔԱԿԱՆ ՊԱՇՏՈՆՆԵՐ</t>
  </si>
  <si>
    <t>Համայնքի ղեկավար</t>
  </si>
  <si>
    <t xml:space="preserve">Համայնքի ղեկավարի առաջին  տեղակալ </t>
  </si>
  <si>
    <t xml:space="preserve">Համայնքի ղեկավարի  տեղակալ </t>
  </si>
  <si>
    <t>ԸՆԴԱՄԵՆԸ</t>
  </si>
  <si>
    <t>ՀԱՅԵՑՈՂԱԿԱՆ ՊԱՇՏՈՆՆԵՐ</t>
  </si>
  <si>
    <t>Համայնքի ղեկավարի խորհրդական</t>
  </si>
  <si>
    <t>Համայնքի ղեկավարի  օգնական</t>
  </si>
  <si>
    <t>Համայնքի ղեկավարի մամուլի քարտուղար</t>
  </si>
  <si>
    <t>Ավագանու խմբակցության փորձագետ</t>
  </si>
  <si>
    <t>Համայնքի ղեկավարի առաջին  տեղակալի օգնական</t>
  </si>
  <si>
    <t>ՎԱՐՉԱԿԱՆ  ՊԱՇՏՈՆՆԵՐ</t>
  </si>
  <si>
    <t>Առինջ, Գեղաշեն, Արամուս, Բալահովիտ բնակավայրերի վարչական ղեկավարներ</t>
  </si>
  <si>
    <t>Կամարիս, Մայակովսկի, Պտղնի  բնակավայրերի վարչական ղեկավարներ</t>
  </si>
  <si>
    <t>Վերին Պտղնի, Գետարգել, Կաթնաղբյուր   բնակավայրերի վարչական ղեկավարներ</t>
  </si>
  <si>
    <t>ՀԱՄԱՅՆՔԱՅԻՆ ԾԱՌԱՅՈՒԹՅԱՆ ՊԱՇՏՈՆՆԵՐ</t>
  </si>
  <si>
    <t>Աշխատակազմի քարտուղար</t>
  </si>
  <si>
    <t>ՖԻՆԱՆՍԱՏՆՏԵՍԱԳԻՏԱԿԱՆ ԵՎ ԵԿԱՄՈՒՏՆԵՐԻ ՀԱՇՎԱՌՄԱՆ  ԲԱԺԻՆ</t>
  </si>
  <si>
    <t>Բաժնի պետ</t>
  </si>
  <si>
    <t>Բաժնի պետի տեղակալ</t>
  </si>
  <si>
    <t>Գլխավոր մասնագետ</t>
  </si>
  <si>
    <t>Առաջատար մասնագետ</t>
  </si>
  <si>
    <t>1-ին կարգի մասնագետ</t>
  </si>
  <si>
    <t>ՔԱՂԱՔԱՇԻՆՈՒԹՅԱՆ, ՀՈՂԱՇԻՆԱՐԱՐՈՒԹՅԱՆ, ԳՅՈՒՂԱՏՆՏԵՍՈՒԹՅԱՆ  ԵՎ ԱՆՇԱՐԺ ԳՈՒՅՔԻ ԿԱՌԱՎԱՐՄԱՆ ԲԱԺԻՆ</t>
  </si>
  <si>
    <t>1-ին  կարգի մասնագետ</t>
  </si>
  <si>
    <t>ՔԱՐՏՈՒՂԱՐՈՒԹՅԱՆ ԵՎ ՔԱՂԱՔԱՑԻՆԵՐԻ ՍՊԱՍԱՐԿՄԱՆ  ԲԱԺԻՆ</t>
  </si>
  <si>
    <t>ԻՐԱՎԱԲԱՆԱԿԱՆ ԲԱԺԻՆ</t>
  </si>
  <si>
    <t>Բաժնի  պետ</t>
  </si>
  <si>
    <t xml:space="preserve">Գլխավոր մասնագետ </t>
  </si>
  <si>
    <t>ԱՌԵՎՏՐԻ, ՍՊԱՍԱՐԿՄԱՆ, ՏՐԱՍՆՊՈՐՏԻ  ԵՎ ԳՈՎԱԶԴԻ  ԲԱԺԻՆ</t>
  </si>
  <si>
    <t xml:space="preserve"> ԶԱՐԳԱՑՄԱՆ ԾՐԱԳՐԵՐԻ ԵՎ ԳՆՈՒՄՆԵՐԻ ԲԱԺԻՆ</t>
  </si>
  <si>
    <t>ՍՈՑԻԱԼԱԿԱՆ ԾՐԱԳՐԵՐԻ, ԱՌՈՂՋԱՊԱՀՈՒԹՅԱՆ  ԵՎ ՏԵՂԵԿԱՏՎՈՒԹՅԱՆ ԲԱԺԻՆ</t>
  </si>
  <si>
    <t>ԿՐԹՈՒԹՅԱՆ, ՄՇԱԿՈՒՅԹԻ,  ՍՊՈՐՏԻ  ԵՎ ԵՐԻՏԱՍԱՐԴՈՒԹՅԱՆ ՀԱՐՑԵՐԻ  ԲԱԺԻՆ</t>
  </si>
  <si>
    <t>Առաջատար  մասնագետ</t>
  </si>
  <si>
    <t>ՔԱՂԱՔԱՑԻԱԿԱՆ ԿԱՑՈՒԹՅԱՆ ԱԿՏԵՐԻ ԳՐԱՆՑՄԱՆ ՀԵՏ ԿԱՊՎԱԾ ԳՈՐԾԱՌՈՒՅԹՆԵՐ ԿԱՏԱՐՈՂ ՄԱՍՆԱԳԵՏՆԵՐ</t>
  </si>
  <si>
    <t>ՔԱՂԱՔԱՑԻԱԿԱՆ ԱՇԽԱՏԱՆՔ ԿԱՏԱՐՈՂՆԵՐ</t>
  </si>
  <si>
    <t>Ֆինանսական փորձագետ</t>
  </si>
  <si>
    <t>Համայնքային  կառավարման տեղեկատվական համակարգի կառավարիչ</t>
  </si>
  <si>
    <t>Ցանցային օպերատոր</t>
  </si>
  <si>
    <t>Սպորտային միջոցառումների կազմակերպման և անցկացման պատասխանատու</t>
  </si>
  <si>
    <t>Քաղաքացիական պաշտպանության գծով աշխատանքներ  իրականացնող</t>
  </si>
  <si>
    <t>Հասարակական կարգի պահպանության  գծով աշխատանքներ  իրականացնող</t>
  </si>
  <si>
    <t>Անասնաբույժ</t>
  </si>
  <si>
    <t>ՏԵԽՆԻԿԱԿԱՆ ՍՊԱՍԱՐԿՄԱՆ ԱՆՁՆԱԿԱԶՄ</t>
  </si>
  <si>
    <t xml:space="preserve">Տնտեսվար - պահեստապետ </t>
  </si>
  <si>
    <t>Տեխնիկական սպասարկող</t>
  </si>
  <si>
    <t>Համակարգչային տեխնիկան սպասարկող</t>
  </si>
  <si>
    <t>Վարորդ</t>
  </si>
  <si>
    <t>Գործավար</t>
  </si>
  <si>
    <t>Ավագանու խմբակցության գործավար</t>
  </si>
  <si>
    <t>Հարկահավաք</t>
  </si>
  <si>
    <t>Էլեկտրիկ</t>
  </si>
  <si>
    <t>Տնտեսական աշխատող</t>
  </si>
  <si>
    <t>Հավաքարար</t>
  </si>
  <si>
    <t>Բնակավայրի վարչական շենքի հավաքարար</t>
  </si>
  <si>
    <t>Բնակավայրի վարչական շենքի պահակ</t>
  </si>
  <si>
    <t>Պահեստի հաշվետար</t>
  </si>
  <si>
    <t>Շինարարական աշխատանքների հսկողություն իրականացնող</t>
  </si>
  <si>
    <t>« Հավելված  
Աբովյան համայնքի ավագանու 2022 թվականի դեկտեմբերի 28 -ի                  N 197- Ա որոշման</t>
  </si>
  <si>
    <t>»։</t>
  </si>
  <si>
    <t>Աշխատողների քանակը - 179</t>
  </si>
  <si>
    <t>Հավելված  
Աբովյան համայնքի ավագանու 2023 թվականի մայիսի 18-ի  N 69-Ա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</si>
</sst>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р_.;[Red]#,##0_р_."/>
    <numFmt numFmtId="165" formatCode="#,##0;[Red]#,##0"/>
    <numFmt numFmtId="166" formatCode="0.0"/>
  </numFmts>
  <fonts count="12" x14ac:knownFonts="1">
    <font>
      <sz val="10"/>
      <name val="Arial Cyr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9"/>
      <name val="GHEA Grapalat"/>
      <family val="3"/>
    </font>
    <font>
      <sz val="11"/>
      <name val="GHEA Grapalat"/>
      <family val="3"/>
    </font>
    <font>
      <b/>
      <i/>
      <u/>
      <sz val="10"/>
      <name val="GHEA Grapalat"/>
      <family val="3"/>
    </font>
    <font>
      <b/>
      <sz val="10"/>
      <name val="GHEA Grapalat"/>
      <family val="3"/>
    </font>
    <font>
      <b/>
      <sz val="11"/>
      <color rgb="FFFF0000"/>
      <name val="GHEA Grapalat"/>
      <family val="3"/>
    </font>
    <font>
      <sz val="10"/>
      <color rgb="FFFF0000"/>
      <name val="GHEA Grapalat"/>
      <family val="3"/>
    </font>
    <font>
      <sz val="11"/>
      <color rgb="FFFF0000"/>
      <name val="GHEA Grapalat"/>
      <family val="3"/>
    </font>
    <font>
      <b/>
      <sz val="10"/>
      <color rgb="FFFF000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Border="1"/>
    <xf numFmtId="0" fontId="1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165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3" fillId="2" borderId="0" xfId="0" applyFont="1" applyFill="1" applyBorder="1"/>
    <xf numFmtId="0" fontId="1" fillId="2" borderId="0" xfId="0" applyFont="1" applyFill="1" applyBorder="1" applyAlignment="1">
      <alignment horizontal="left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/>
    <xf numFmtId="49" fontId="5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5" fontId="3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1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left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70"/>
  <sheetViews>
    <sheetView tabSelected="1" workbookViewId="0">
      <selection activeCell="H4" sqref="H4"/>
    </sheetView>
  </sheetViews>
  <sheetFormatPr defaultRowHeight="16.5" x14ac:dyDescent="0.3"/>
  <cols>
    <col min="1" max="1" width="5.5703125" style="1" customWidth="1"/>
    <col min="2" max="2" width="50.28515625" style="2" customWidth="1"/>
    <col min="3" max="3" width="6.7109375" style="1" customWidth="1"/>
    <col min="4" max="4" width="12.7109375" style="48" customWidth="1"/>
    <col min="5" max="5" width="9.140625" style="4" hidden="1" customWidth="1"/>
    <col min="6" max="6" width="16.140625" style="3" customWidth="1"/>
    <col min="7" max="7" width="3" style="3" customWidth="1"/>
    <col min="8" max="8" width="18.7109375" style="3" customWidth="1"/>
    <col min="9" max="9" width="11.5703125" style="3" customWidth="1"/>
    <col min="10" max="52" width="9.140625" style="3"/>
    <col min="53" max="16384" width="9.140625" style="4"/>
  </cols>
  <sheetData>
    <row r="1" spans="1:52" ht="34.5" customHeight="1" x14ac:dyDescent="0.25">
      <c r="C1" s="67" t="s">
        <v>70</v>
      </c>
      <c r="D1" s="67"/>
      <c r="E1" s="67"/>
      <c r="F1" s="67"/>
    </row>
    <row r="2" spans="1:52" ht="27" customHeight="1" x14ac:dyDescent="0.25">
      <c r="C2" s="67"/>
      <c r="D2" s="67"/>
      <c r="E2" s="67"/>
      <c r="F2" s="67"/>
    </row>
    <row r="3" spans="1:52" ht="34.5" customHeight="1" x14ac:dyDescent="0.25">
      <c r="C3" s="67" t="s">
        <v>67</v>
      </c>
      <c r="D3" s="67"/>
      <c r="E3" s="67"/>
      <c r="F3" s="67"/>
    </row>
    <row r="4" spans="1:52" ht="27" customHeight="1" x14ac:dyDescent="0.25">
      <c r="C4" s="67"/>
      <c r="D4" s="67"/>
      <c r="E4" s="67"/>
      <c r="F4" s="67"/>
    </row>
    <row r="5" spans="1:52" ht="27" customHeight="1" x14ac:dyDescent="0.25">
      <c r="D5" s="53"/>
      <c r="E5" s="53"/>
      <c r="F5" s="53"/>
    </row>
    <row r="6" spans="1:52" s="6" customFormat="1" ht="55.5" customHeight="1" x14ac:dyDescent="0.2">
      <c r="A6" s="69" t="s">
        <v>0</v>
      </c>
      <c r="B6" s="69"/>
      <c r="C6" s="69"/>
      <c r="D6" s="69"/>
      <c r="E6" s="69"/>
      <c r="F6" s="69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s="6" customFormat="1" ht="12" customHeight="1" x14ac:dyDescent="0.2">
      <c r="A7" s="50"/>
      <c r="B7" s="50"/>
      <c r="C7" s="50"/>
      <c r="D7" s="50"/>
      <c r="E7" s="50"/>
      <c r="F7" s="5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5" customFormat="1" ht="21.75" customHeight="1" x14ac:dyDescent="0.2">
      <c r="A8" s="55" t="s">
        <v>1</v>
      </c>
      <c r="B8" s="70" t="s">
        <v>69</v>
      </c>
      <c r="C8" s="70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</row>
    <row r="9" spans="1:52" s="51" customFormat="1" ht="21.75" customHeight="1" x14ac:dyDescent="0.2">
      <c r="A9" s="51" t="s">
        <v>2</v>
      </c>
      <c r="B9" s="71" t="s">
        <v>3</v>
      </c>
      <c r="C9" s="71"/>
      <c r="D9" s="71"/>
      <c r="E9" s="71"/>
      <c r="F9" s="71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</row>
    <row r="10" spans="1:52" ht="15" customHeight="1" x14ac:dyDescent="0.25">
      <c r="A10" s="8"/>
      <c r="B10" s="9"/>
      <c r="C10" s="8"/>
      <c r="D10" s="10"/>
      <c r="E10" s="1"/>
    </row>
    <row r="11" spans="1:52" s="12" customFormat="1" ht="28.5" customHeight="1" x14ac:dyDescent="0.2">
      <c r="A11" s="72" t="s">
        <v>4</v>
      </c>
      <c r="B11" s="72" t="s">
        <v>5</v>
      </c>
      <c r="C11" s="73" t="s">
        <v>6</v>
      </c>
      <c r="D11" s="73" t="s">
        <v>7</v>
      </c>
      <c r="E11" s="52"/>
      <c r="F11" s="73" t="s">
        <v>8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</row>
    <row r="12" spans="1:52" s="12" customFormat="1" ht="53.25" customHeight="1" x14ac:dyDescent="0.2">
      <c r="A12" s="72"/>
      <c r="B12" s="72"/>
      <c r="C12" s="73"/>
      <c r="D12" s="73"/>
      <c r="E12" s="52"/>
      <c r="F12" s="73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</row>
    <row r="13" spans="1:52" s="6" customFormat="1" ht="21" customHeight="1" x14ac:dyDescent="0.2">
      <c r="A13" s="13">
        <v>1</v>
      </c>
      <c r="B13" s="13">
        <v>2</v>
      </c>
      <c r="C13" s="13">
        <v>3</v>
      </c>
      <c r="D13" s="14">
        <v>4</v>
      </c>
      <c r="E13" s="13"/>
      <c r="F13" s="13">
        <v>5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s="6" customFormat="1" ht="30" customHeight="1" x14ac:dyDescent="0.2">
      <c r="A14" s="74" t="s">
        <v>9</v>
      </c>
      <c r="B14" s="74"/>
      <c r="C14" s="74"/>
      <c r="D14" s="74"/>
      <c r="E14" s="74"/>
      <c r="F14" s="7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s="6" customFormat="1" ht="30" customHeight="1" x14ac:dyDescent="0.2">
      <c r="A15" s="13">
        <v>1</v>
      </c>
      <c r="B15" s="15" t="s">
        <v>10</v>
      </c>
      <c r="C15" s="16">
        <v>1</v>
      </c>
      <c r="D15" s="17">
        <v>565000</v>
      </c>
      <c r="E15" s="13"/>
      <c r="F15" s="18">
        <f>+D15*C15</f>
        <v>565000</v>
      </c>
      <c r="G15" s="5"/>
      <c r="H15" s="1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s="6" customFormat="1" ht="30" customHeight="1" x14ac:dyDescent="0.2">
      <c r="A16" s="13">
        <v>2</v>
      </c>
      <c r="B16" s="15" t="s">
        <v>11</v>
      </c>
      <c r="C16" s="16">
        <v>1</v>
      </c>
      <c r="D16" s="18">
        <v>458000</v>
      </c>
      <c r="E16" s="13"/>
      <c r="F16" s="18">
        <f t="shared" ref="F16:F17" si="0">+D16*C16</f>
        <v>458000</v>
      </c>
      <c r="G16" s="5"/>
      <c r="H16" s="1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s="6" customFormat="1" ht="30" customHeight="1" x14ac:dyDescent="0.2">
      <c r="A17" s="13">
        <v>3</v>
      </c>
      <c r="B17" s="15" t="s">
        <v>12</v>
      </c>
      <c r="C17" s="16">
        <v>2</v>
      </c>
      <c r="D17" s="18">
        <v>440000</v>
      </c>
      <c r="E17" s="13"/>
      <c r="F17" s="18">
        <f>+D17*C17</f>
        <v>880000</v>
      </c>
      <c r="G17" s="20"/>
      <c r="H17" s="19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s="26" customFormat="1" ht="30" customHeight="1" x14ac:dyDescent="0.2">
      <c r="A18" s="21"/>
      <c r="B18" s="21" t="s">
        <v>13</v>
      </c>
      <c r="C18" s="22">
        <f>SUM(C15:C17)</f>
        <v>4</v>
      </c>
      <c r="D18" s="22"/>
      <c r="E18" s="22">
        <f t="shared" ref="E18:F18" si="1">SUM(E15:E17)</f>
        <v>0</v>
      </c>
      <c r="F18" s="49">
        <f>SUM(F15:F17)</f>
        <v>1903000</v>
      </c>
      <c r="G18" s="23"/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</row>
    <row r="19" spans="1:52" s="26" customFormat="1" ht="30" customHeight="1" x14ac:dyDescent="0.2">
      <c r="A19" s="74" t="s">
        <v>14</v>
      </c>
      <c r="B19" s="74"/>
      <c r="C19" s="74"/>
      <c r="D19" s="74"/>
      <c r="E19" s="74"/>
      <c r="F19" s="74"/>
      <c r="G19" s="5"/>
      <c r="H19" s="19"/>
      <c r="I19" s="24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</row>
    <row r="20" spans="1:52" s="6" customFormat="1" ht="30" customHeight="1" x14ac:dyDescent="0.2">
      <c r="A20" s="13">
        <v>4</v>
      </c>
      <c r="B20" s="15" t="s">
        <v>15</v>
      </c>
      <c r="C20" s="16">
        <v>3</v>
      </c>
      <c r="D20" s="18">
        <v>420000</v>
      </c>
      <c r="E20" s="13"/>
      <c r="F20" s="18">
        <f>+D20*C20</f>
        <v>1260000</v>
      </c>
      <c r="G20" s="5"/>
      <c r="H20" s="19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s="6" customFormat="1" ht="30" customHeight="1" x14ac:dyDescent="0.2">
      <c r="A21" s="13">
        <v>5</v>
      </c>
      <c r="B21" s="15" t="s">
        <v>16</v>
      </c>
      <c r="C21" s="16">
        <v>3</v>
      </c>
      <c r="D21" s="18">
        <v>400000</v>
      </c>
      <c r="E21" s="13"/>
      <c r="F21" s="18">
        <f t="shared" ref="F21:F24" si="2">+D21*C21</f>
        <v>1200000</v>
      </c>
      <c r="G21" s="5"/>
      <c r="H21" s="1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s="6" customFormat="1" ht="30" customHeight="1" x14ac:dyDescent="0.2">
      <c r="A22" s="13">
        <v>6</v>
      </c>
      <c r="B22" s="15" t="s">
        <v>17</v>
      </c>
      <c r="C22" s="16">
        <v>1</v>
      </c>
      <c r="D22" s="18">
        <v>410000</v>
      </c>
      <c r="E22" s="27"/>
      <c r="F22" s="18">
        <f t="shared" si="2"/>
        <v>410000</v>
      </c>
      <c r="G22" s="5"/>
      <c r="H22" s="19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s="6" customFormat="1" ht="30" customHeight="1" x14ac:dyDescent="0.2">
      <c r="A23" s="13">
        <v>7</v>
      </c>
      <c r="B23" s="15" t="s">
        <v>18</v>
      </c>
      <c r="C23" s="16">
        <v>2</v>
      </c>
      <c r="D23" s="18">
        <v>200000</v>
      </c>
      <c r="E23" s="27"/>
      <c r="F23" s="18">
        <f t="shared" si="2"/>
        <v>400000</v>
      </c>
      <c r="G23" s="20"/>
      <c r="H23" s="1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s="6" customFormat="1" ht="30" customHeight="1" x14ac:dyDescent="0.2">
      <c r="A24" s="13">
        <v>8</v>
      </c>
      <c r="B24" s="15" t="s">
        <v>19</v>
      </c>
      <c r="C24" s="16">
        <v>1</v>
      </c>
      <c r="D24" s="18">
        <v>300000</v>
      </c>
      <c r="E24" s="27"/>
      <c r="F24" s="18">
        <f t="shared" si="2"/>
        <v>300000</v>
      </c>
      <c r="G24" s="20"/>
      <c r="H24" s="19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s="26" customFormat="1" ht="30" customHeight="1" x14ac:dyDescent="0.2">
      <c r="A25" s="21"/>
      <c r="B25" s="21" t="s">
        <v>13</v>
      </c>
      <c r="C25" s="22">
        <f>SUM(C20:C24)</f>
        <v>10</v>
      </c>
      <c r="D25" s="22"/>
      <c r="E25" s="22">
        <f t="shared" ref="E25" si="3">SUM(E21:E23)</f>
        <v>0</v>
      </c>
      <c r="F25" s="49">
        <f>+F20+F21+F22+F23+F24</f>
        <v>3570000</v>
      </c>
      <c r="G25" s="23"/>
      <c r="H25" s="24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</row>
    <row r="26" spans="1:52" s="26" customFormat="1" ht="30" customHeight="1" x14ac:dyDescent="0.2">
      <c r="A26" s="74" t="s">
        <v>20</v>
      </c>
      <c r="B26" s="74"/>
      <c r="C26" s="74"/>
      <c r="D26" s="74"/>
      <c r="E26" s="74"/>
      <c r="F26" s="74"/>
      <c r="G26" s="5"/>
      <c r="H26" s="19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</row>
    <row r="27" spans="1:52" s="6" customFormat="1" ht="39.75" customHeight="1" x14ac:dyDescent="0.2">
      <c r="A27" s="13">
        <v>9</v>
      </c>
      <c r="B27" s="15" t="s">
        <v>21</v>
      </c>
      <c r="C27" s="16">
        <v>4</v>
      </c>
      <c r="D27" s="18">
        <v>360000</v>
      </c>
      <c r="E27" s="13"/>
      <c r="F27" s="18">
        <f>+C27*D27</f>
        <v>1440000</v>
      </c>
      <c r="G27" s="5"/>
      <c r="H27" s="19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s="6" customFormat="1" ht="28.5" customHeight="1" x14ac:dyDescent="0.2">
      <c r="A28" s="13">
        <v>10</v>
      </c>
      <c r="B28" s="15" t="s">
        <v>22</v>
      </c>
      <c r="C28" s="16">
        <v>3</v>
      </c>
      <c r="D28" s="18">
        <v>330000</v>
      </c>
      <c r="E28" s="13"/>
      <c r="F28" s="18">
        <f t="shared" ref="F28:F29" si="4">+C28*D28</f>
        <v>990000</v>
      </c>
      <c r="G28" s="5"/>
      <c r="H28" s="1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 s="6" customFormat="1" ht="33.75" customHeight="1" x14ac:dyDescent="0.2">
      <c r="A29" s="13">
        <v>11</v>
      </c>
      <c r="B29" s="15" t="s">
        <v>23</v>
      </c>
      <c r="C29" s="16">
        <v>3</v>
      </c>
      <c r="D29" s="18">
        <v>300000</v>
      </c>
      <c r="E29" s="27"/>
      <c r="F29" s="18">
        <f t="shared" si="4"/>
        <v>900000</v>
      </c>
      <c r="G29" s="20"/>
      <c r="H29" s="1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s="26" customFormat="1" ht="30" customHeight="1" x14ac:dyDescent="0.2">
      <c r="A30" s="21"/>
      <c r="B30" s="21" t="s">
        <v>13</v>
      </c>
      <c r="C30" s="22">
        <f>SUM(C27:C29)</f>
        <v>10</v>
      </c>
      <c r="D30" s="22"/>
      <c r="E30" s="22">
        <f t="shared" ref="E30" si="5">SUM(E27:E29)</f>
        <v>0</v>
      </c>
      <c r="F30" s="49">
        <f>+F27+F28+F29</f>
        <v>3330000</v>
      </c>
      <c r="G30" s="23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</row>
    <row r="31" spans="1:52" s="26" customFormat="1" ht="30" customHeight="1" x14ac:dyDescent="0.2">
      <c r="A31" s="74" t="s">
        <v>24</v>
      </c>
      <c r="B31" s="74"/>
      <c r="C31" s="74"/>
      <c r="D31" s="74"/>
      <c r="E31" s="74"/>
      <c r="F31" s="74"/>
      <c r="G31" s="5"/>
      <c r="H31" s="19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</row>
    <row r="32" spans="1:52" s="6" customFormat="1" ht="30" customHeight="1" x14ac:dyDescent="0.2">
      <c r="A32" s="28">
        <v>12</v>
      </c>
      <c r="B32" s="29" t="s">
        <v>25</v>
      </c>
      <c r="C32" s="28">
        <v>1</v>
      </c>
      <c r="D32" s="18">
        <v>458000</v>
      </c>
      <c r="E32" s="13"/>
      <c r="F32" s="18">
        <f>+C32*D32</f>
        <v>458000</v>
      </c>
      <c r="G32" s="19"/>
      <c r="H32" s="19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 s="6" customFormat="1" ht="30" customHeight="1" x14ac:dyDescent="0.2">
      <c r="A33" s="68" t="s">
        <v>26</v>
      </c>
      <c r="B33" s="68"/>
      <c r="C33" s="68"/>
      <c r="D33" s="68"/>
      <c r="E33" s="68"/>
      <c r="F33" s="68"/>
      <c r="G33" s="5"/>
      <c r="H33" s="19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 s="6" customFormat="1" ht="30" customHeight="1" x14ac:dyDescent="0.2">
      <c r="A34" s="28">
        <v>13</v>
      </c>
      <c r="B34" s="29" t="s">
        <v>27</v>
      </c>
      <c r="C34" s="28">
        <v>1</v>
      </c>
      <c r="D34" s="18">
        <v>410000</v>
      </c>
      <c r="E34" s="18"/>
      <c r="F34" s="18">
        <f>+C34*D34</f>
        <v>410000</v>
      </c>
      <c r="G34" s="5"/>
      <c r="H34" s="19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s="6" customFormat="1" ht="30" customHeight="1" x14ac:dyDescent="0.2">
      <c r="A35" s="28">
        <v>14</v>
      </c>
      <c r="B35" s="29" t="s">
        <v>28</v>
      </c>
      <c r="C35" s="28">
        <v>1</v>
      </c>
      <c r="D35" s="18">
        <v>369000</v>
      </c>
      <c r="E35" s="18"/>
      <c r="F35" s="18">
        <f t="shared" ref="F35:F38" si="6">+C35*D35</f>
        <v>369000</v>
      </c>
      <c r="G35" s="5"/>
      <c r="H35" s="19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s="31" customFormat="1" ht="30" customHeight="1" x14ac:dyDescent="0.2">
      <c r="A36" s="28">
        <v>15</v>
      </c>
      <c r="B36" s="29" t="s">
        <v>29</v>
      </c>
      <c r="C36" s="28">
        <v>2</v>
      </c>
      <c r="D36" s="18">
        <v>332000</v>
      </c>
      <c r="E36" s="18"/>
      <c r="F36" s="18">
        <f t="shared" si="6"/>
        <v>664000</v>
      </c>
      <c r="G36" s="5"/>
      <c r="H36" s="19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1:52" s="6" customFormat="1" ht="30" customHeight="1" x14ac:dyDescent="0.2">
      <c r="A37" s="28">
        <v>16</v>
      </c>
      <c r="B37" s="29" t="s">
        <v>30</v>
      </c>
      <c r="C37" s="28">
        <v>4</v>
      </c>
      <c r="D37" s="18">
        <v>298000</v>
      </c>
      <c r="E37" s="18"/>
      <c r="F37" s="18">
        <f t="shared" si="6"/>
        <v>1192000</v>
      </c>
      <c r="G37" s="5"/>
      <c r="H37" s="19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 s="31" customFormat="1" ht="30" customHeight="1" x14ac:dyDescent="0.2">
      <c r="A38" s="28">
        <v>17</v>
      </c>
      <c r="B38" s="29" t="s">
        <v>31</v>
      </c>
      <c r="C38" s="28">
        <v>12</v>
      </c>
      <c r="D38" s="18">
        <v>268000</v>
      </c>
      <c r="E38" s="18"/>
      <c r="F38" s="18">
        <f t="shared" si="6"/>
        <v>3216000</v>
      </c>
      <c r="G38" s="5"/>
      <c r="H38" s="19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1:52" s="26" customFormat="1" ht="30" customHeight="1" x14ac:dyDescent="0.2">
      <c r="A39" s="21"/>
      <c r="B39" s="21" t="s">
        <v>13</v>
      </c>
      <c r="C39" s="22">
        <f>SUM(C34:C38)</f>
        <v>20</v>
      </c>
      <c r="D39" s="22"/>
      <c r="E39" s="22">
        <f t="shared" ref="E39:F39" si="7">+E34+E35+E36+E37+E38</f>
        <v>0</v>
      </c>
      <c r="F39" s="49">
        <f t="shared" si="7"/>
        <v>5851000</v>
      </c>
      <c r="G39" s="23"/>
      <c r="H39" s="24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</row>
    <row r="40" spans="1:52" s="6" customFormat="1" ht="41.25" customHeight="1" x14ac:dyDescent="0.2">
      <c r="A40" s="68" t="s">
        <v>32</v>
      </c>
      <c r="B40" s="68"/>
      <c r="C40" s="68"/>
      <c r="D40" s="68"/>
      <c r="E40" s="68"/>
      <c r="F40" s="68"/>
      <c r="G40" s="5"/>
      <c r="H40" s="19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s="6" customFormat="1" ht="30" customHeight="1" x14ac:dyDescent="0.2">
      <c r="A41" s="28">
        <v>18</v>
      </c>
      <c r="B41" s="29" t="s">
        <v>27</v>
      </c>
      <c r="C41" s="28">
        <v>1</v>
      </c>
      <c r="D41" s="18">
        <v>410000</v>
      </c>
      <c r="E41" s="13"/>
      <c r="F41" s="18">
        <f>+C41*D41</f>
        <v>410000</v>
      </c>
      <c r="G41" s="5"/>
      <c r="H41" s="19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s="6" customFormat="1" ht="30" customHeight="1" x14ac:dyDescent="0.2">
      <c r="A42" s="28">
        <v>19</v>
      </c>
      <c r="B42" s="29" t="s">
        <v>28</v>
      </c>
      <c r="C42" s="28">
        <v>1</v>
      </c>
      <c r="D42" s="18">
        <v>369000</v>
      </c>
      <c r="E42" s="13"/>
      <c r="F42" s="18">
        <f t="shared" ref="F42:F45" si="8">+C42*D42</f>
        <v>369000</v>
      </c>
      <c r="G42" s="5"/>
      <c r="H42" s="19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 s="64" customFormat="1" ht="30" customHeight="1" x14ac:dyDescent="0.2">
      <c r="A43" s="57">
        <v>20</v>
      </c>
      <c r="B43" s="58" t="s">
        <v>29</v>
      </c>
      <c r="C43" s="57">
        <v>8</v>
      </c>
      <c r="D43" s="59">
        <v>332000</v>
      </c>
      <c r="E43" s="60"/>
      <c r="F43" s="59">
        <f t="shared" si="8"/>
        <v>2656000</v>
      </c>
      <c r="G43" s="61"/>
      <c r="H43" s="62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</row>
    <row r="44" spans="1:52" s="31" customFormat="1" ht="30" customHeight="1" x14ac:dyDescent="0.2">
      <c r="A44" s="28">
        <v>21</v>
      </c>
      <c r="B44" s="29" t="s">
        <v>30</v>
      </c>
      <c r="C44" s="28">
        <v>6</v>
      </c>
      <c r="D44" s="18">
        <v>298000</v>
      </c>
      <c r="E44" s="32"/>
      <c r="F44" s="18">
        <f t="shared" si="8"/>
        <v>1788000</v>
      </c>
      <c r="G44" s="5"/>
      <c r="H44" s="19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2" s="31" customFormat="1" ht="30" customHeight="1" x14ac:dyDescent="0.2">
      <c r="A45" s="28">
        <v>22</v>
      </c>
      <c r="B45" s="29" t="s">
        <v>33</v>
      </c>
      <c r="C45" s="28">
        <v>4</v>
      </c>
      <c r="D45" s="18">
        <v>268000</v>
      </c>
      <c r="E45" s="32"/>
      <c r="F45" s="18">
        <f t="shared" si="8"/>
        <v>1072000</v>
      </c>
      <c r="G45" s="5"/>
      <c r="H45" s="19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2" s="26" customFormat="1" ht="30" customHeight="1" x14ac:dyDescent="0.2">
      <c r="A46" s="21"/>
      <c r="B46" s="21" t="s">
        <v>13</v>
      </c>
      <c r="C46" s="22">
        <f>SUM(C41:C45)</f>
        <v>20</v>
      </c>
      <c r="D46" s="22"/>
      <c r="E46" s="22" t="e">
        <f>+E41+E42+#REF!+#REF!+E43+E44+E45</f>
        <v>#REF!</v>
      </c>
      <c r="F46" s="49">
        <f>+F41+F42+F43+F44+F45</f>
        <v>6295000</v>
      </c>
      <c r="G46" s="23"/>
      <c r="H46" s="2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</row>
    <row r="47" spans="1:52" s="6" customFormat="1" ht="30" customHeight="1" x14ac:dyDescent="0.2">
      <c r="A47" s="68" t="s">
        <v>34</v>
      </c>
      <c r="B47" s="68"/>
      <c r="C47" s="68"/>
      <c r="D47" s="68"/>
      <c r="E47" s="68"/>
      <c r="F47" s="68"/>
      <c r="G47" s="5"/>
      <c r="H47" s="19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 s="6" customFormat="1" ht="30" customHeight="1" x14ac:dyDescent="0.2">
      <c r="A48" s="28">
        <v>23</v>
      </c>
      <c r="B48" s="29" t="s">
        <v>27</v>
      </c>
      <c r="C48" s="28">
        <v>1</v>
      </c>
      <c r="D48" s="18">
        <v>410000</v>
      </c>
      <c r="E48" s="13"/>
      <c r="F48" s="18">
        <f>+C48*D48</f>
        <v>410000</v>
      </c>
      <c r="G48" s="5"/>
      <c r="H48" s="19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s="66" customFormat="1" ht="30" customHeight="1" x14ac:dyDescent="0.2">
      <c r="A49" s="57">
        <v>24</v>
      </c>
      <c r="B49" s="58" t="s">
        <v>29</v>
      </c>
      <c r="C49" s="57">
        <v>2</v>
      </c>
      <c r="D49" s="59">
        <v>332000</v>
      </c>
      <c r="E49" s="65"/>
      <c r="F49" s="59">
        <f t="shared" ref="F49:F51" si="9">+C49*D49</f>
        <v>664000</v>
      </c>
      <c r="G49" s="61"/>
      <c r="H49" s="62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</row>
    <row r="50" spans="1:52" s="31" customFormat="1" ht="30" customHeight="1" x14ac:dyDescent="0.2">
      <c r="A50" s="28">
        <v>25</v>
      </c>
      <c r="B50" s="29" t="s">
        <v>30</v>
      </c>
      <c r="C50" s="28">
        <v>5</v>
      </c>
      <c r="D50" s="18">
        <v>298000</v>
      </c>
      <c r="E50" s="32"/>
      <c r="F50" s="18">
        <f t="shared" si="9"/>
        <v>1490000</v>
      </c>
      <c r="G50" s="5"/>
      <c r="H50" s="19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s="13" customFormat="1" ht="30" customHeight="1" x14ac:dyDescent="0.2">
      <c r="A51" s="28">
        <v>26</v>
      </c>
      <c r="B51" s="29" t="s">
        <v>31</v>
      </c>
      <c r="C51" s="28">
        <v>5</v>
      </c>
      <c r="D51" s="18">
        <v>268000</v>
      </c>
      <c r="F51" s="18">
        <f t="shared" si="9"/>
        <v>1340000</v>
      </c>
      <c r="G51" s="5"/>
      <c r="H51" s="19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s="26" customFormat="1" ht="30" customHeight="1" x14ac:dyDescent="0.2">
      <c r="A52" s="21"/>
      <c r="B52" s="21" t="s">
        <v>13</v>
      </c>
      <c r="C52" s="22">
        <f>SUM(C48:C51)</f>
        <v>13</v>
      </c>
      <c r="D52" s="22"/>
      <c r="E52" s="22">
        <f t="shared" ref="E52:F52" si="10">+E51+E50+E49+E48</f>
        <v>0</v>
      </c>
      <c r="F52" s="49">
        <f t="shared" si="10"/>
        <v>3904000</v>
      </c>
      <c r="G52" s="23"/>
      <c r="H52" s="24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</row>
    <row r="53" spans="1:52" s="6" customFormat="1" ht="28.5" customHeight="1" x14ac:dyDescent="0.2">
      <c r="A53" s="68" t="s">
        <v>35</v>
      </c>
      <c r="B53" s="68"/>
      <c r="C53" s="68"/>
      <c r="D53" s="68"/>
      <c r="E53" s="68"/>
      <c r="F53" s="68"/>
      <c r="G53" s="5"/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s="6" customFormat="1" ht="30" customHeight="1" x14ac:dyDescent="0.2">
      <c r="A54" s="28">
        <v>27</v>
      </c>
      <c r="B54" s="29" t="s">
        <v>36</v>
      </c>
      <c r="C54" s="28">
        <v>1</v>
      </c>
      <c r="D54" s="18">
        <v>410000</v>
      </c>
      <c r="E54" s="13"/>
      <c r="F54" s="18">
        <f>+C54*D54</f>
        <v>410000</v>
      </c>
      <c r="G54" s="5"/>
      <c r="H54" s="19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s="66" customFormat="1" ht="30" customHeight="1" x14ac:dyDescent="0.2">
      <c r="A55" s="57">
        <v>28</v>
      </c>
      <c r="B55" s="58" t="s">
        <v>28</v>
      </c>
      <c r="C55" s="57">
        <v>1</v>
      </c>
      <c r="D55" s="59">
        <v>369000</v>
      </c>
      <c r="E55" s="65"/>
      <c r="F55" s="59">
        <f>+C55*D55</f>
        <v>369000</v>
      </c>
      <c r="G55" s="61"/>
      <c r="H55" s="62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</row>
    <row r="56" spans="1:52" s="6" customFormat="1" ht="30" customHeight="1" x14ac:dyDescent="0.2">
      <c r="A56" s="28">
        <v>29</v>
      </c>
      <c r="B56" s="29" t="s">
        <v>37</v>
      </c>
      <c r="C56" s="28">
        <v>3</v>
      </c>
      <c r="D56" s="18">
        <v>332000</v>
      </c>
      <c r="E56" s="13"/>
      <c r="F56" s="18">
        <f t="shared" ref="F56:F58" si="11">+C56*D56</f>
        <v>996000</v>
      </c>
      <c r="G56" s="5"/>
      <c r="H56" s="19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s="6" customFormat="1" ht="30" customHeight="1" x14ac:dyDescent="0.2">
      <c r="A57" s="57">
        <v>30</v>
      </c>
      <c r="B57" s="29" t="s">
        <v>30</v>
      </c>
      <c r="C57" s="28">
        <v>4</v>
      </c>
      <c r="D57" s="18">
        <v>298000</v>
      </c>
      <c r="E57" s="13"/>
      <c r="F57" s="18">
        <f t="shared" si="11"/>
        <v>1192000</v>
      </c>
      <c r="G57" s="5"/>
      <c r="H57" s="19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s="31" customFormat="1" ht="30" customHeight="1" x14ac:dyDescent="0.2">
      <c r="A58" s="28">
        <v>31</v>
      </c>
      <c r="B58" s="29" t="s">
        <v>33</v>
      </c>
      <c r="C58" s="28">
        <v>3</v>
      </c>
      <c r="D58" s="18">
        <v>268000</v>
      </c>
      <c r="E58" s="32"/>
      <c r="F58" s="18">
        <f t="shared" si="11"/>
        <v>804000</v>
      </c>
      <c r="G58" s="5"/>
      <c r="H58" s="19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s="26" customFormat="1" ht="30" customHeight="1" x14ac:dyDescent="0.2">
      <c r="A59" s="21"/>
      <c r="B59" s="21" t="s">
        <v>13</v>
      </c>
      <c r="C59" s="22">
        <f>SUM(C54:C58)</f>
        <v>12</v>
      </c>
      <c r="D59" s="22"/>
      <c r="E59" s="22">
        <f t="shared" ref="E59" si="12">+E54+E56+E57+E58</f>
        <v>0</v>
      </c>
      <c r="F59" s="49">
        <f>+F54+F55+F56+F57+F58</f>
        <v>3771000</v>
      </c>
      <c r="G59" s="23"/>
      <c r="H59" s="24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</row>
    <row r="60" spans="1:52" s="34" customFormat="1" ht="30" customHeight="1" x14ac:dyDescent="0.2">
      <c r="A60" s="68" t="s">
        <v>38</v>
      </c>
      <c r="B60" s="68"/>
      <c r="C60" s="68"/>
      <c r="D60" s="68"/>
      <c r="E60" s="68"/>
      <c r="F60" s="68"/>
      <c r="G60" s="5"/>
      <c r="H60" s="19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</row>
    <row r="61" spans="1:52" s="6" customFormat="1" ht="30" customHeight="1" x14ac:dyDescent="0.2">
      <c r="A61" s="28">
        <v>32</v>
      </c>
      <c r="B61" s="29" t="s">
        <v>27</v>
      </c>
      <c r="C61" s="28">
        <v>1</v>
      </c>
      <c r="D61" s="18">
        <v>410000</v>
      </c>
      <c r="E61" s="13"/>
      <c r="F61" s="18">
        <f>+C61*D61</f>
        <v>410000</v>
      </c>
      <c r="G61" s="5"/>
      <c r="H61" s="19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s="6" customFormat="1" ht="30" customHeight="1" x14ac:dyDescent="0.2">
      <c r="A62" s="28">
        <v>33</v>
      </c>
      <c r="B62" s="29" t="s">
        <v>28</v>
      </c>
      <c r="C62" s="28">
        <v>1</v>
      </c>
      <c r="D62" s="18">
        <v>369000</v>
      </c>
      <c r="E62" s="13"/>
      <c r="F62" s="18">
        <f t="shared" ref="F62:F65" si="13">+C62*D62</f>
        <v>369000</v>
      </c>
      <c r="G62" s="5"/>
      <c r="H62" s="19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s="64" customFormat="1" ht="30" customHeight="1" x14ac:dyDescent="0.2">
      <c r="A63" s="28">
        <v>34</v>
      </c>
      <c r="B63" s="58" t="s">
        <v>29</v>
      </c>
      <c r="C63" s="57">
        <v>3</v>
      </c>
      <c r="D63" s="59">
        <v>332000</v>
      </c>
      <c r="E63" s="60"/>
      <c r="F63" s="59">
        <f t="shared" si="13"/>
        <v>996000</v>
      </c>
      <c r="G63" s="61"/>
      <c r="H63" s="62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</row>
    <row r="64" spans="1:52" s="31" customFormat="1" ht="30" customHeight="1" x14ac:dyDescent="0.2">
      <c r="A64" s="28">
        <v>35</v>
      </c>
      <c r="B64" s="29" t="s">
        <v>30</v>
      </c>
      <c r="C64" s="28">
        <v>3</v>
      </c>
      <c r="D64" s="18">
        <v>298000</v>
      </c>
      <c r="E64" s="32"/>
      <c r="F64" s="18">
        <f t="shared" si="13"/>
        <v>894000</v>
      </c>
      <c r="G64" s="5"/>
      <c r="H64" s="19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s="6" customFormat="1" ht="30" customHeight="1" x14ac:dyDescent="0.2">
      <c r="A65" s="28">
        <v>36</v>
      </c>
      <c r="B65" s="29" t="s">
        <v>31</v>
      </c>
      <c r="C65" s="28">
        <v>3</v>
      </c>
      <c r="D65" s="18">
        <v>268000</v>
      </c>
      <c r="E65" s="13"/>
      <c r="F65" s="18">
        <f t="shared" si="13"/>
        <v>804000</v>
      </c>
      <c r="G65" s="5"/>
      <c r="H65" s="19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s="26" customFormat="1" ht="30" customHeight="1" x14ac:dyDescent="0.2">
      <c r="A66" s="21"/>
      <c r="B66" s="21" t="s">
        <v>13</v>
      </c>
      <c r="C66" s="22">
        <f>SUM(C61:C65)</f>
        <v>11</v>
      </c>
      <c r="D66" s="22"/>
      <c r="E66" s="22">
        <f t="shared" ref="E66:F66" si="14">+E61+E62+E63+E64+E65</f>
        <v>0</v>
      </c>
      <c r="F66" s="49">
        <f>+F61+F62+F63+F64+F65</f>
        <v>3473000</v>
      </c>
      <c r="G66" s="23"/>
      <c r="H66" s="24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</row>
    <row r="67" spans="1:52" s="5" customFormat="1" ht="26.25" customHeight="1" x14ac:dyDescent="0.2">
      <c r="A67" s="68" t="s">
        <v>39</v>
      </c>
      <c r="B67" s="68"/>
      <c r="C67" s="68"/>
      <c r="D67" s="68"/>
      <c r="E67" s="68"/>
      <c r="F67" s="68"/>
      <c r="H67" s="19"/>
    </row>
    <row r="68" spans="1:52" s="31" customFormat="1" ht="30" customHeight="1" x14ac:dyDescent="0.2">
      <c r="A68" s="28">
        <v>37</v>
      </c>
      <c r="B68" s="29" t="s">
        <v>27</v>
      </c>
      <c r="C68" s="28">
        <v>1</v>
      </c>
      <c r="D68" s="18">
        <v>410000</v>
      </c>
      <c r="E68" s="32"/>
      <c r="F68" s="18">
        <f>+C68*D68</f>
        <v>410000</v>
      </c>
      <c r="G68" s="5"/>
      <c r="H68" s="19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s="64" customFormat="1" ht="30" customHeight="1" x14ac:dyDescent="0.2">
      <c r="A69" s="57">
        <v>38</v>
      </c>
      <c r="B69" s="58" t="s">
        <v>29</v>
      </c>
      <c r="C69" s="57">
        <v>3</v>
      </c>
      <c r="D69" s="59">
        <v>332000</v>
      </c>
      <c r="E69" s="60"/>
      <c r="F69" s="59">
        <f t="shared" ref="F69:F70" si="15">+C69*D69</f>
        <v>996000</v>
      </c>
      <c r="G69" s="61"/>
      <c r="H69" s="62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</row>
    <row r="70" spans="1:52" s="31" customFormat="1" ht="30" customHeight="1" x14ac:dyDescent="0.2">
      <c r="A70" s="28">
        <v>39</v>
      </c>
      <c r="B70" s="29" t="s">
        <v>30</v>
      </c>
      <c r="C70" s="28">
        <v>4</v>
      </c>
      <c r="D70" s="18">
        <v>298000</v>
      </c>
      <c r="E70" s="32"/>
      <c r="F70" s="18">
        <f t="shared" si="15"/>
        <v>1192000</v>
      </c>
      <c r="G70" s="5"/>
      <c r="H70" s="19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s="26" customFormat="1" ht="30" customHeight="1" x14ac:dyDescent="0.2">
      <c r="A71" s="21"/>
      <c r="B71" s="21" t="s">
        <v>13</v>
      </c>
      <c r="C71" s="22">
        <f>SUM(C68:C70)</f>
        <v>8</v>
      </c>
      <c r="D71" s="22"/>
      <c r="E71" s="22">
        <f t="shared" ref="E71:F71" si="16">+E68+E69+E70</f>
        <v>0</v>
      </c>
      <c r="F71" s="49">
        <f t="shared" si="16"/>
        <v>2598000</v>
      </c>
      <c r="G71" s="23"/>
      <c r="H71" s="24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</row>
    <row r="72" spans="1:52" s="6" customFormat="1" ht="30" customHeight="1" x14ac:dyDescent="0.2">
      <c r="A72" s="68" t="s">
        <v>40</v>
      </c>
      <c r="B72" s="68"/>
      <c r="C72" s="68"/>
      <c r="D72" s="68"/>
      <c r="E72" s="68"/>
      <c r="F72" s="68"/>
      <c r="G72" s="5"/>
      <c r="H72" s="19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s="6" customFormat="1" ht="30" customHeight="1" x14ac:dyDescent="0.2">
      <c r="A73" s="28">
        <v>40</v>
      </c>
      <c r="B73" s="29" t="s">
        <v>27</v>
      </c>
      <c r="C73" s="28">
        <v>1</v>
      </c>
      <c r="D73" s="18">
        <v>410000</v>
      </c>
      <c r="E73" s="13"/>
      <c r="F73" s="18">
        <f>+C73*D73</f>
        <v>410000</v>
      </c>
      <c r="G73" s="5"/>
      <c r="H73" s="19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s="6" customFormat="1" ht="30" customHeight="1" x14ac:dyDescent="0.2">
      <c r="A74" s="28">
        <v>41</v>
      </c>
      <c r="B74" s="29" t="s">
        <v>29</v>
      </c>
      <c r="C74" s="28">
        <v>1</v>
      </c>
      <c r="D74" s="18">
        <v>332000</v>
      </c>
      <c r="E74" s="13"/>
      <c r="F74" s="18">
        <f t="shared" ref="F74:F76" si="17">+C74*D74</f>
        <v>332000</v>
      </c>
      <c r="G74" s="5"/>
      <c r="H74" s="19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s="6" customFormat="1" ht="30" customHeight="1" x14ac:dyDescent="0.2">
      <c r="A75" s="28">
        <v>42</v>
      </c>
      <c r="B75" s="29" t="s">
        <v>30</v>
      </c>
      <c r="C75" s="28">
        <v>3</v>
      </c>
      <c r="D75" s="18">
        <v>298000</v>
      </c>
      <c r="E75" s="13"/>
      <c r="F75" s="18">
        <f t="shared" si="17"/>
        <v>894000</v>
      </c>
      <c r="G75" s="5"/>
      <c r="H75" s="19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s="34" customFormat="1" ht="30" customHeight="1" x14ac:dyDescent="0.2">
      <c r="A76" s="28">
        <v>43</v>
      </c>
      <c r="B76" s="29" t="s">
        <v>31</v>
      </c>
      <c r="C76" s="28">
        <v>1</v>
      </c>
      <c r="D76" s="18">
        <v>268000</v>
      </c>
      <c r="E76" s="27"/>
      <c r="F76" s="18">
        <f t="shared" si="17"/>
        <v>268000</v>
      </c>
      <c r="G76" s="19"/>
      <c r="H76" s="19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</row>
    <row r="77" spans="1:52" s="26" customFormat="1" ht="30" customHeight="1" x14ac:dyDescent="0.2">
      <c r="A77" s="21"/>
      <c r="B77" s="21" t="s">
        <v>13</v>
      </c>
      <c r="C77" s="22">
        <f>SUM(C73:C76)</f>
        <v>6</v>
      </c>
      <c r="D77" s="22"/>
      <c r="E77" s="22">
        <f t="shared" ref="E77" si="18">+E73+E74+E75+E76</f>
        <v>0</v>
      </c>
      <c r="F77" s="49">
        <f>SUM(F73:F76)</f>
        <v>1904000</v>
      </c>
      <c r="G77" s="23"/>
      <c r="H77" s="2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</row>
    <row r="78" spans="1:52" s="6" customFormat="1" ht="36.75" customHeight="1" x14ac:dyDescent="0.2">
      <c r="A78" s="68" t="s">
        <v>41</v>
      </c>
      <c r="B78" s="68"/>
      <c r="C78" s="68"/>
      <c r="D78" s="68"/>
      <c r="E78" s="68"/>
      <c r="F78" s="68"/>
      <c r="G78" s="5"/>
      <c r="H78" s="19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s="31" customFormat="1" ht="30" customHeight="1" x14ac:dyDescent="0.2">
      <c r="A79" s="28">
        <v>44</v>
      </c>
      <c r="B79" s="29" t="s">
        <v>27</v>
      </c>
      <c r="C79" s="28">
        <v>1</v>
      </c>
      <c r="D79" s="18">
        <v>410000</v>
      </c>
      <c r="E79" s="32"/>
      <c r="F79" s="18">
        <f>+C79*D79</f>
        <v>410000</v>
      </c>
      <c r="G79" s="5"/>
      <c r="H79" s="19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</row>
    <row r="80" spans="1:52" s="31" customFormat="1" ht="30" customHeight="1" x14ac:dyDescent="0.2">
      <c r="A80" s="28">
        <v>45</v>
      </c>
      <c r="B80" s="29" t="s">
        <v>29</v>
      </c>
      <c r="C80" s="28">
        <v>1</v>
      </c>
      <c r="D80" s="18">
        <v>332000</v>
      </c>
      <c r="E80" s="32"/>
      <c r="F80" s="18">
        <f t="shared" ref="F80:F82" si="19">+C80*D80</f>
        <v>332000</v>
      </c>
      <c r="G80" s="5"/>
      <c r="H80" s="19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</row>
    <row r="81" spans="1:52" s="13" customFormat="1" ht="30" customHeight="1" x14ac:dyDescent="0.2">
      <c r="A81" s="28">
        <v>46</v>
      </c>
      <c r="B81" s="29" t="s">
        <v>42</v>
      </c>
      <c r="C81" s="28">
        <v>2</v>
      </c>
      <c r="D81" s="18">
        <v>298000</v>
      </c>
      <c r="F81" s="18">
        <f t="shared" si="19"/>
        <v>596000</v>
      </c>
      <c r="G81" s="5"/>
      <c r="H81" s="19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 s="13" customFormat="1" ht="30" customHeight="1" x14ac:dyDescent="0.2">
      <c r="A82" s="28">
        <v>47</v>
      </c>
      <c r="B82" s="29" t="s">
        <v>31</v>
      </c>
      <c r="C82" s="28">
        <v>2</v>
      </c>
      <c r="D82" s="18">
        <v>268000</v>
      </c>
      <c r="F82" s="18">
        <f t="shared" si="19"/>
        <v>536000</v>
      </c>
      <c r="G82" s="5"/>
      <c r="H82" s="19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 s="26" customFormat="1" ht="30" customHeight="1" x14ac:dyDescent="0.2">
      <c r="A83" s="21"/>
      <c r="B83" s="21" t="s">
        <v>13</v>
      </c>
      <c r="C83" s="22">
        <f>SUM(C79:C82)</f>
        <v>6</v>
      </c>
      <c r="D83" s="22"/>
      <c r="E83" s="22">
        <f t="shared" ref="E83" si="20">+E79+E80+E81+E82</f>
        <v>0</v>
      </c>
      <c r="F83" s="49">
        <f>+F79+F80+F81+F82</f>
        <v>1874000</v>
      </c>
      <c r="G83" s="23"/>
      <c r="H83" s="24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</row>
    <row r="84" spans="1:52" s="26" customFormat="1" ht="48.75" customHeight="1" x14ac:dyDescent="0.2">
      <c r="A84" s="68" t="s">
        <v>43</v>
      </c>
      <c r="B84" s="68"/>
      <c r="C84" s="68"/>
      <c r="D84" s="68"/>
      <c r="E84" s="68"/>
      <c r="F84" s="68"/>
      <c r="G84" s="5"/>
      <c r="H84" s="19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</row>
    <row r="85" spans="1:52" s="6" customFormat="1" ht="30" customHeight="1" x14ac:dyDescent="0.2">
      <c r="A85" s="28">
        <v>48</v>
      </c>
      <c r="B85" s="29" t="s">
        <v>29</v>
      </c>
      <c r="C85" s="28">
        <v>1</v>
      </c>
      <c r="D85" s="18">
        <v>332000</v>
      </c>
      <c r="E85" s="18"/>
      <c r="F85" s="18">
        <f>+C85*D85</f>
        <v>332000</v>
      </c>
      <c r="G85" s="5"/>
      <c r="H85" s="19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</row>
    <row r="86" spans="1:52" s="6" customFormat="1" ht="30" customHeight="1" x14ac:dyDescent="0.2">
      <c r="A86" s="28">
        <v>49</v>
      </c>
      <c r="B86" s="29" t="s">
        <v>42</v>
      </c>
      <c r="C86" s="28">
        <v>2</v>
      </c>
      <c r="D86" s="18">
        <v>298000</v>
      </c>
      <c r="E86" s="18"/>
      <c r="F86" s="18">
        <f t="shared" ref="F86" si="21">+C86*D86</f>
        <v>596000</v>
      </c>
      <c r="G86" s="5"/>
      <c r="H86" s="19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</row>
    <row r="87" spans="1:52" s="26" customFormat="1" ht="30" customHeight="1" x14ac:dyDescent="0.2">
      <c r="A87" s="21"/>
      <c r="B87" s="21" t="s">
        <v>13</v>
      </c>
      <c r="C87" s="22">
        <f>SUM(C85:C86)</f>
        <v>3</v>
      </c>
      <c r="D87" s="22"/>
      <c r="E87" s="22">
        <f t="shared" ref="E87:F87" si="22">+E85+E86</f>
        <v>0</v>
      </c>
      <c r="F87" s="49">
        <f>+F85+F86</f>
        <v>928000</v>
      </c>
      <c r="G87" s="23"/>
      <c r="H87" s="24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</row>
    <row r="88" spans="1:52" s="35" customFormat="1" ht="30" customHeight="1" x14ac:dyDescent="0.2">
      <c r="A88" s="68" t="s">
        <v>44</v>
      </c>
      <c r="B88" s="68"/>
      <c r="C88" s="68"/>
      <c r="D88" s="68"/>
      <c r="E88" s="68"/>
      <c r="F88" s="68"/>
      <c r="G88" s="5"/>
      <c r="H88" s="19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</row>
    <row r="89" spans="1:52" s="6" customFormat="1" ht="30" customHeight="1" x14ac:dyDescent="0.2">
      <c r="A89" s="13">
        <v>50</v>
      </c>
      <c r="B89" s="15" t="s">
        <v>45</v>
      </c>
      <c r="C89" s="16">
        <v>1</v>
      </c>
      <c r="D89" s="18">
        <v>369000</v>
      </c>
      <c r="E89" s="36"/>
      <c r="F89" s="18">
        <f>+C89*D89</f>
        <v>369000</v>
      </c>
      <c r="G89" s="20"/>
      <c r="H89" s="19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</row>
    <row r="90" spans="1:52" s="6" customFormat="1" ht="37.5" customHeight="1" x14ac:dyDescent="0.2">
      <c r="A90" s="13">
        <v>51</v>
      </c>
      <c r="B90" s="15" t="s">
        <v>46</v>
      </c>
      <c r="C90" s="16">
        <v>1</v>
      </c>
      <c r="D90" s="18">
        <v>332000</v>
      </c>
      <c r="E90" s="36"/>
      <c r="F90" s="18">
        <f t="shared" ref="F90:F96" si="23">+C90*D90</f>
        <v>332000</v>
      </c>
      <c r="G90" s="5"/>
      <c r="H90" s="19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1:52" s="6" customFormat="1" ht="24.75" customHeight="1" x14ac:dyDescent="0.2">
      <c r="A91" s="13">
        <v>52</v>
      </c>
      <c r="B91" s="15" t="s">
        <v>47</v>
      </c>
      <c r="C91" s="16">
        <v>1</v>
      </c>
      <c r="D91" s="18">
        <v>298000</v>
      </c>
      <c r="E91" s="36"/>
      <c r="F91" s="18">
        <f t="shared" si="23"/>
        <v>298000</v>
      </c>
      <c r="G91" s="5"/>
      <c r="H91" s="19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</row>
    <row r="92" spans="1:52" s="6" customFormat="1" ht="32.25" customHeight="1" x14ac:dyDescent="0.2">
      <c r="A92" s="13">
        <v>53</v>
      </c>
      <c r="B92" s="15" t="s">
        <v>48</v>
      </c>
      <c r="C92" s="16">
        <v>1</v>
      </c>
      <c r="D92" s="18">
        <v>332000</v>
      </c>
      <c r="E92" s="36"/>
      <c r="F92" s="18">
        <f t="shared" si="23"/>
        <v>332000</v>
      </c>
      <c r="G92" s="5"/>
      <c r="H92" s="19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</row>
    <row r="93" spans="1:52" s="6" customFormat="1" ht="32.25" customHeight="1" x14ac:dyDescent="0.2">
      <c r="A93" s="13">
        <v>54</v>
      </c>
      <c r="B93" s="15" t="s">
        <v>49</v>
      </c>
      <c r="C93" s="16">
        <v>1</v>
      </c>
      <c r="D93" s="18">
        <v>332000</v>
      </c>
      <c r="E93" s="36"/>
      <c r="F93" s="18">
        <f t="shared" si="23"/>
        <v>332000</v>
      </c>
      <c r="G93" s="5"/>
      <c r="H93" s="19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</row>
    <row r="94" spans="1:52" s="6" customFormat="1" ht="35.25" customHeight="1" x14ac:dyDescent="0.2">
      <c r="A94" s="13">
        <v>55</v>
      </c>
      <c r="B94" s="15" t="s">
        <v>50</v>
      </c>
      <c r="C94" s="16">
        <v>1</v>
      </c>
      <c r="D94" s="18">
        <v>298000</v>
      </c>
      <c r="E94" s="36"/>
      <c r="F94" s="18">
        <f t="shared" si="23"/>
        <v>298000</v>
      </c>
      <c r="G94" s="5"/>
      <c r="H94" s="19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</row>
    <row r="95" spans="1:52" s="6" customFormat="1" ht="35.25" customHeight="1" x14ac:dyDescent="0.2">
      <c r="A95" s="13">
        <v>56</v>
      </c>
      <c r="B95" s="15" t="s">
        <v>66</v>
      </c>
      <c r="C95" s="16">
        <v>1</v>
      </c>
      <c r="D95" s="18">
        <v>298000</v>
      </c>
      <c r="E95" s="36"/>
      <c r="F95" s="18">
        <f t="shared" si="23"/>
        <v>298000</v>
      </c>
      <c r="G95" s="5"/>
      <c r="H95" s="19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</row>
    <row r="96" spans="1:52" s="6" customFormat="1" ht="34.5" customHeight="1" x14ac:dyDescent="0.2">
      <c r="A96" s="13">
        <v>57</v>
      </c>
      <c r="B96" s="15" t="s">
        <v>51</v>
      </c>
      <c r="C96" s="16">
        <v>4</v>
      </c>
      <c r="D96" s="18">
        <v>140000</v>
      </c>
      <c r="E96" s="36"/>
      <c r="F96" s="18">
        <f>+C96*D96</f>
        <v>560000</v>
      </c>
      <c r="G96" s="20"/>
      <c r="H96" s="19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</row>
    <row r="97" spans="1:52" s="26" customFormat="1" ht="30" customHeight="1" x14ac:dyDescent="0.2">
      <c r="A97" s="21"/>
      <c r="B97" s="21" t="s">
        <v>13</v>
      </c>
      <c r="C97" s="22">
        <f>SUM(C89:C96)</f>
        <v>11</v>
      </c>
      <c r="D97" s="22"/>
      <c r="E97" s="22">
        <f>+E89+E90+E91+E92+E93+E94+E96</f>
        <v>0</v>
      </c>
      <c r="F97" s="49">
        <f>SUM(F89:F96)</f>
        <v>2819000</v>
      </c>
      <c r="G97" s="23"/>
      <c r="H97" s="24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</row>
    <row r="98" spans="1:52" s="26" customFormat="1" ht="30" customHeight="1" x14ac:dyDescent="0.2">
      <c r="A98" s="68" t="s">
        <v>52</v>
      </c>
      <c r="B98" s="68"/>
      <c r="C98" s="68"/>
      <c r="D98" s="68"/>
      <c r="E98" s="68"/>
      <c r="F98" s="68"/>
      <c r="G98" s="5"/>
      <c r="H98" s="19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</row>
    <row r="99" spans="1:52" s="6" customFormat="1" ht="30" customHeight="1" x14ac:dyDescent="0.2">
      <c r="A99" s="13">
        <v>58</v>
      </c>
      <c r="B99" s="15" t="s">
        <v>53</v>
      </c>
      <c r="C99" s="13">
        <v>1</v>
      </c>
      <c r="D99" s="18">
        <v>332000</v>
      </c>
      <c r="E99" s="13"/>
      <c r="F99" s="18">
        <f>+C99*D99</f>
        <v>332000</v>
      </c>
      <c r="G99" s="5"/>
      <c r="H99" s="19"/>
      <c r="I99" s="5"/>
      <c r="J99" s="19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</row>
    <row r="100" spans="1:52" s="6" customFormat="1" ht="30" customHeight="1" x14ac:dyDescent="0.2">
      <c r="A100" s="13">
        <v>59</v>
      </c>
      <c r="B100" s="15" t="s">
        <v>65</v>
      </c>
      <c r="C100" s="13">
        <v>1</v>
      </c>
      <c r="D100" s="18">
        <v>298000</v>
      </c>
      <c r="E100" s="13"/>
      <c r="F100" s="18">
        <f>+C100*D100</f>
        <v>298000</v>
      </c>
      <c r="G100" s="5"/>
      <c r="H100" s="19"/>
      <c r="I100" s="5"/>
      <c r="J100" s="19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</row>
    <row r="101" spans="1:52" s="6" customFormat="1" ht="33" customHeight="1" x14ac:dyDescent="0.2">
      <c r="A101" s="13">
        <v>60</v>
      </c>
      <c r="B101" s="15" t="s">
        <v>54</v>
      </c>
      <c r="C101" s="13">
        <v>1</v>
      </c>
      <c r="D101" s="18">
        <v>241000</v>
      </c>
      <c r="E101" s="13"/>
      <c r="F101" s="18">
        <f t="shared" ref="F101:F111" si="24">+C101*D101</f>
        <v>241000</v>
      </c>
      <c r="G101" s="5"/>
      <c r="H101" s="19"/>
      <c r="I101" s="5"/>
      <c r="J101" s="19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</row>
    <row r="102" spans="1:52" s="6" customFormat="1" ht="33" customHeight="1" x14ac:dyDescent="0.2">
      <c r="A102" s="13">
        <v>61</v>
      </c>
      <c r="B102" s="15" t="s">
        <v>55</v>
      </c>
      <c r="C102" s="13">
        <v>1</v>
      </c>
      <c r="D102" s="18">
        <v>298000</v>
      </c>
      <c r="E102" s="13"/>
      <c r="F102" s="18">
        <f t="shared" si="24"/>
        <v>298000</v>
      </c>
      <c r="G102" s="5"/>
      <c r="H102" s="19"/>
      <c r="I102" s="5"/>
      <c r="J102" s="19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</row>
    <row r="103" spans="1:52" s="6" customFormat="1" ht="30" customHeight="1" x14ac:dyDescent="0.2">
      <c r="A103" s="13">
        <v>62</v>
      </c>
      <c r="B103" s="15" t="s">
        <v>56</v>
      </c>
      <c r="C103" s="13">
        <v>1</v>
      </c>
      <c r="D103" s="18">
        <v>241000</v>
      </c>
      <c r="E103" s="13"/>
      <c r="F103" s="18">
        <f t="shared" si="24"/>
        <v>241000</v>
      </c>
      <c r="G103" s="5"/>
      <c r="H103" s="19"/>
      <c r="I103" s="5"/>
      <c r="J103" s="19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</row>
    <row r="104" spans="1:52" s="6" customFormat="1" ht="30" customHeight="1" x14ac:dyDescent="0.2">
      <c r="A104" s="13">
        <v>63</v>
      </c>
      <c r="B104" s="15" t="s">
        <v>57</v>
      </c>
      <c r="C104" s="13">
        <v>4</v>
      </c>
      <c r="D104" s="18">
        <v>241000</v>
      </c>
      <c r="E104" s="13"/>
      <c r="F104" s="18">
        <f t="shared" si="24"/>
        <v>964000</v>
      </c>
      <c r="G104" s="5"/>
      <c r="H104" s="19"/>
      <c r="I104" s="5"/>
      <c r="J104" s="19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</row>
    <row r="105" spans="1:52" s="6" customFormat="1" ht="30" customHeight="1" x14ac:dyDescent="0.2">
      <c r="A105" s="13">
        <v>64</v>
      </c>
      <c r="B105" s="15" t="s">
        <v>58</v>
      </c>
      <c r="C105" s="13">
        <v>4</v>
      </c>
      <c r="D105" s="18">
        <v>160000</v>
      </c>
      <c r="E105" s="13"/>
      <c r="F105" s="18">
        <f t="shared" si="24"/>
        <v>640000</v>
      </c>
      <c r="G105" s="5"/>
      <c r="H105" s="19"/>
      <c r="I105" s="5"/>
      <c r="J105" s="19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</row>
    <row r="106" spans="1:52" s="6" customFormat="1" ht="30" customHeight="1" x14ac:dyDescent="0.2">
      <c r="A106" s="13">
        <v>65</v>
      </c>
      <c r="B106" s="15" t="s">
        <v>59</v>
      </c>
      <c r="C106" s="13">
        <v>10</v>
      </c>
      <c r="D106" s="18">
        <v>268000</v>
      </c>
      <c r="E106" s="13"/>
      <c r="F106" s="18">
        <f t="shared" si="24"/>
        <v>2680000</v>
      </c>
      <c r="G106" s="5"/>
      <c r="H106" s="19"/>
      <c r="I106" s="5"/>
      <c r="J106" s="19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</row>
    <row r="107" spans="1:52" ht="30" customHeight="1" x14ac:dyDescent="0.25">
      <c r="A107" s="13">
        <v>66</v>
      </c>
      <c r="B107" s="15" t="s">
        <v>60</v>
      </c>
      <c r="C107" s="13">
        <v>1</v>
      </c>
      <c r="D107" s="18">
        <v>241000</v>
      </c>
      <c r="E107" s="37"/>
      <c r="F107" s="18">
        <f t="shared" si="24"/>
        <v>241000</v>
      </c>
      <c r="G107" s="5"/>
      <c r="H107" s="19"/>
      <c r="J107" s="19"/>
    </row>
    <row r="108" spans="1:52" ht="30" customHeight="1" x14ac:dyDescent="0.25">
      <c r="A108" s="13">
        <v>67</v>
      </c>
      <c r="B108" s="15" t="s">
        <v>61</v>
      </c>
      <c r="C108" s="13">
        <v>1</v>
      </c>
      <c r="D108" s="18">
        <v>214000</v>
      </c>
      <c r="E108" s="37"/>
      <c r="F108" s="18">
        <f t="shared" si="24"/>
        <v>214000</v>
      </c>
      <c r="G108" s="5"/>
      <c r="H108" s="19"/>
      <c r="J108" s="19"/>
    </row>
    <row r="109" spans="1:52" ht="30" customHeight="1" x14ac:dyDescent="0.25">
      <c r="A109" s="13">
        <v>68</v>
      </c>
      <c r="B109" s="15" t="s">
        <v>62</v>
      </c>
      <c r="C109" s="13">
        <v>7</v>
      </c>
      <c r="D109" s="18">
        <v>204000</v>
      </c>
      <c r="E109" s="37"/>
      <c r="F109" s="18">
        <f t="shared" si="24"/>
        <v>1428000</v>
      </c>
      <c r="G109" s="5"/>
      <c r="H109" s="19"/>
      <c r="J109" s="19"/>
    </row>
    <row r="110" spans="1:52" ht="30" customHeight="1" x14ac:dyDescent="0.25">
      <c r="A110" s="13">
        <v>69</v>
      </c>
      <c r="B110" s="15" t="s">
        <v>63</v>
      </c>
      <c r="C110" s="13">
        <v>10</v>
      </c>
      <c r="D110" s="18">
        <v>104000</v>
      </c>
      <c r="E110" s="37"/>
      <c r="F110" s="18">
        <f t="shared" si="24"/>
        <v>1040000</v>
      </c>
      <c r="G110" s="5"/>
      <c r="H110" s="19"/>
      <c r="J110" s="19"/>
    </row>
    <row r="111" spans="1:52" ht="30" customHeight="1" x14ac:dyDescent="0.25">
      <c r="A111" s="13">
        <v>70</v>
      </c>
      <c r="B111" s="15" t="s">
        <v>64</v>
      </c>
      <c r="C111" s="13">
        <v>2</v>
      </c>
      <c r="D111" s="18">
        <v>104000</v>
      </c>
      <c r="E111" s="37"/>
      <c r="F111" s="18">
        <f t="shared" si="24"/>
        <v>208000</v>
      </c>
      <c r="G111" s="5"/>
      <c r="H111" s="19"/>
      <c r="J111" s="19"/>
    </row>
    <row r="112" spans="1:52" s="26" customFormat="1" ht="30" customHeight="1" x14ac:dyDescent="0.2">
      <c r="A112" s="21"/>
      <c r="B112" s="21" t="s">
        <v>13</v>
      </c>
      <c r="C112" s="22">
        <f>SUM(C99:C111)</f>
        <v>44</v>
      </c>
      <c r="D112" s="22"/>
      <c r="E112" s="22">
        <f t="shared" ref="E112:F112" si="25">SUM(E99:E111)</f>
        <v>0</v>
      </c>
      <c r="F112" s="49">
        <f t="shared" si="25"/>
        <v>8825000</v>
      </c>
      <c r="G112" s="23"/>
      <c r="H112" s="24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</row>
    <row r="113" spans="1:52" s="26" customFormat="1" ht="30" customHeight="1" x14ac:dyDescent="0.2">
      <c r="A113" s="21"/>
      <c r="B113" s="21" t="s">
        <v>13</v>
      </c>
      <c r="C113" s="22">
        <f>+C112+C87+C97+C83+C77+C71+C66+C59+C52+C46+C39+C32+C30+C25+C18</f>
        <v>179</v>
      </c>
      <c r="D113" s="22"/>
      <c r="E113" s="22" t="e">
        <f>+E112+E87+E97+E83+E77+E71+E66+E59+E52+E46+E39+E32+E30+E25+E18</f>
        <v>#REF!</v>
      </c>
      <c r="F113" s="49">
        <f>+F112+F87+F97+F83+F77+F71+F66+F59+F52+F46+F39+F32+F30+F25+F18</f>
        <v>51503000</v>
      </c>
      <c r="G113" s="23" t="s">
        <v>68</v>
      </c>
      <c r="H113" s="24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</row>
    <row r="114" spans="1:52" s="38" customFormat="1" x14ac:dyDescent="0.3">
      <c r="A114" s="25"/>
      <c r="B114" s="7"/>
      <c r="C114" s="25"/>
      <c r="D114" s="25"/>
      <c r="G114" s="5"/>
      <c r="H114" s="19"/>
    </row>
    <row r="115" spans="1:52" s="3" customFormat="1" ht="34.5" hidden="1" customHeight="1" x14ac:dyDescent="0.25">
      <c r="A115" s="5"/>
      <c r="B115" s="39"/>
      <c r="C115" s="5"/>
      <c r="D115" s="40"/>
      <c r="F115" s="41">
        <v>48944000</v>
      </c>
      <c r="G115" s="5"/>
      <c r="H115" s="19"/>
    </row>
    <row r="116" spans="1:52" s="3" customFormat="1" hidden="1" x14ac:dyDescent="0.25">
      <c r="A116" s="5"/>
      <c r="B116" s="39"/>
      <c r="C116" s="5"/>
      <c r="D116" s="42"/>
      <c r="F116" s="41">
        <f>+F113-F115</f>
        <v>2559000</v>
      </c>
      <c r="G116" s="5"/>
      <c r="H116" s="19"/>
    </row>
    <row r="117" spans="1:52" s="3" customFormat="1" hidden="1" x14ac:dyDescent="0.25">
      <c r="A117" s="5"/>
      <c r="B117" s="39"/>
      <c r="C117" s="5"/>
      <c r="D117" s="54"/>
      <c r="G117" s="5"/>
      <c r="H117" s="19"/>
    </row>
    <row r="118" spans="1:52" s="3" customFormat="1" ht="38.25" hidden="1" customHeight="1" x14ac:dyDescent="0.25">
      <c r="A118" s="5"/>
      <c r="B118" s="39"/>
      <c r="C118" s="5"/>
      <c r="D118" s="54"/>
      <c r="G118" s="5"/>
      <c r="H118" s="19"/>
    </row>
    <row r="119" spans="1:52" s="3" customFormat="1" hidden="1" x14ac:dyDescent="0.25">
      <c r="A119" s="5"/>
      <c r="B119" s="39"/>
      <c r="C119" s="5"/>
      <c r="D119" s="54"/>
      <c r="G119" s="5"/>
      <c r="H119" s="19"/>
    </row>
    <row r="120" spans="1:52" s="3" customFormat="1" x14ac:dyDescent="0.25">
      <c r="A120" s="75"/>
      <c r="B120" s="75"/>
      <c r="C120" s="75"/>
      <c r="D120" s="75"/>
      <c r="G120" s="5"/>
      <c r="H120" s="19"/>
    </row>
    <row r="121" spans="1:52" s="3" customFormat="1" x14ac:dyDescent="0.25">
      <c r="A121" s="5"/>
      <c r="B121" s="39"/>
      <c r="C121" s="5"/>
      <c r="D121" s="54"/>
      <c r="G121" s="5"/>
      <c r="H121" s="19"/>
    </row>
    <row r="122" spans="1:52" s="3" customFormat="1" x14ac:dyDescent="0.25">
      <c r="A122" s="5"/>
      <c r="B122" s="39"/>
      <c r="C122" s="5"/>
      <c r="D122" s="54"/>
      <c r="G122" s="5"/>
      <c r="H122" s="19"/>
    </row>
    <row r="123" spans="1:52" s="3" customFormat="1" x14ac:dyDescent="0.25">
      <c r="A123" s="5"/>
      <c r="B123" s="39"/>
      <c r="C123" s="5"/>
      <c r="D123" s="54"/>
      <c r="G123" s="5"/>
      <c r="H123" s="19"/>
    </row>
    <row r="124" spans="1:52" s="3" customFormat="1" x14ac:dyDescent="0.25">
      <c r="A124" s="5"/>
      <c r="B124" s="39"/>
      <c r="C124" s="5"/>
      <c r="D124" s="54"/>
      <c r="G124" s="5"/>
      <c r="H124" s="19"/>
    </row>
    <row r="125" spans="1:52" s="3" customFormat="1" x14ac:dyDescent="0.25">
      <c r="A125" s="5"/>
      <c r="B125" s="39"/>
      <c r="C125" s="5"/>
      <c r="D125" s="54"/>
      <c r="G125" s="5"/>
      <c r="H125" s="19"/>
    </row>
    <row r="126" spans="1:52" s="3" customFormat="1" x14ac:dyDescent="0.25">
      <c r="A126" s="5"/>
      <c r="B126" s="39"/>
      <c r="C126" s="5"/>
      <c r="D126" s="54"/>
      <c r="G126" s="5"/>
      <c r="H126" s="19"/>
    </row>
    <row r="127" spans="1:52" s="3" customFormat="1" x14ac:dyDescent="0.25">
      <c r="A127" s="5"/>
      <c r="B127" s="39"/>
      <c r="C127" s="5"/>
      <c r="D127" s="54"/>
      <c r="G127" s="5"/>
      <c r="H127" s="19"/>
    </row>
    <row r="128" spans="1:52" s="3" customFormat="1" x14ac:dyDescent="0.25">
      <c r="A128" s="5"/>
      <c r="B128" s="39"/>
      <c r="C128" s="5"/>
      <c r="D128" s="54"/>
      <c r="G128" s="5"/>
      <c r="H128" s="19"/>
    </row>
    <row r="129" spans="1:8" s="3" customFormat="1" x14ac:dyDescent="0.25">
      <c r="A129" s="5"/>
      <c r="B129" s="39"/>
      <c r="C129" s="5"/>
      <c r="D129" s="54"/>
      <c r="G129" s="5"/>
      <c r="H129" s="19"/>
    </row>
    <row r="130" spans="1:8" s="3" customFormat="1" x14ac:dyDescent="0.25">
      <c r="A130" s="5"/>
      <c r="B130" s="39"/>
      <c r="C130" s="5"/>
      <c r="D130" s="54"/>
      <c r="G130" s="5"/>
      <c r="H130" s="19"/>
    </row>
    <row r="131" spans="1:8" s="3" customFormat="1" x14ac:dyDescent="0.25">
      <c r="A131" s="5"/>
      <c r="B131" s="39"/>
      <c r="C131" s="5"/>
      <c r="D131" s="54"/>
      <c r="G131" s="5"/>
      <c r="H131" s="19"/>
    </row>
    <row r="132" spans="1:8" s="3" customFormat="1" x14ac:dyDescent="0.25">
      <c r="A132" s="5"/>
      <c r="B132" s="39"/>
      <c r="C132" s="5"/>
      <c r="D132" s="54"/>
      <c r="G132" s="5"/>
      <c r="H132" s="19"/>
    </row>
    <row r="133" spans="1:8" s="3" customFormat="1" x14ac:dyDescent="0.25">
      <c r="A133" s="5"/>
      <c r="B133" s="39"/>
      <c r="C133" s="5"/>
      <c r="D133" s="54"/>
      <c r="G133" s="5"/>
      <c r="H133" s="19"/>
    </row>
    <row r="134" spans="1:8" s="3" customFormat="1" x14ac:dyDescent="0.25">
      <c r="A134" s="5"/>
      <c r="B134" s="39"/>
      <c r="C134" s="5"/>
      <c r="D134" s="54"/>
      <c r="G134" s="5"/>
      <c r="H134" s="19"/>
    </row>
    <row r="135" spans="1:8" s="3" customFormat="1" x14ac:dyDescent="0.3">
      <c r="A135" s="43"/>
      <c r="B135" s="44"/>
      <c r="C135" s="45"/>
      <c r="D135" s="46"/>
      <c r="G135" s="5"/>
      <c r="H135" s="19"/>
    </row>
    <row r="136" spans="1:8" s="3" customFormat="1" x14ac:dyDescent="0.3">
      <c r="A136" s="43"/>
      <c r="B136" s="44"/>
      <c r="C136" s="45"/>
      <c r="D136" s="46"/>
      <c r="G136" s="5"/>
      <c r="H136" s="19"/>
    </row>
    <row r="137" spans="1:8" s="3" customFormat="1" x14ac:dyDescent="0.3">
      <c r="A137" s="43"/>
      <c r="B137" s="44"/>
      <c r="C137" s="45"/>
      <c r="D137" s="46"/>
      <c r="G137" s="5"/>
      <c r="H137" s="19"/>
    </row>
    <row r="138" spans="1:8" s="3" customFormat="1" x14ac:dyDescent="0.3">
      <c r="A138" s="43"/>
      <c r="B138" s="44"/>
      <c r="C138" s="45"/>
      <c r="D138" s="46"/>
      <c r="G138" s="5"/>
      <c r="H138" s="19"/>
    </row>
    <row r="139" spans="1:8" s="3" customFormat="1" x14ac:dyDescent="0.3">
      <c r="A139" s="43"/>
      <c r="B139" s="44"/>
      <c r="C139" s="45"/>
      <c r="D139" s="46"/>
      <c r="G139" s="5"/>
      <c r="H139" s="19"/>
    </row>
    <row r="140" spans="1:8" s="3" customFormat="1" x14ac:dyDescent="0.3">
      <c r="A140" s="43"/>
      <c r="B140" s="44"/>
      <c r="C140" s="45"/>
      <c r="D140" s="46"/>
      <c r="G140" s="5"/>
      <c r="H140" s="19"/>
    </row>
    <row r="141" spans="1:8" s="3" customFormat="1" x14ac:dyDescent="0.3">
      <c r="A141" s="43"/>
      <c r="B141" s="44"/>
      <c r="C141" s="45"/>
      <c r="D141" s="46"/>
      <c r="G141" s="5"/>
      <c r="H141" s="19"/>
    </row>
    <row r="142" spans="1:8" s="3" customFormat="1" x14ac:dyDescent="0.3">
      <c r="A142" s="43"/>
      <c r="B142" s="44"/>
      <c r="C142" s="45"/>
      <c r="D142" s="46"/>
      <c r="G142" s="5"/>
      <c r="H142" s="19"/>
    </row>
    <row r="143" spans="1:8" s="3" customFormat="1" x14ac:dyDescent="0.3">
      <c r="A143" s="43"/>
      <c r="B143" s="44"/>
      <c r="C143" s="45"/>
      <c r="D143" s="46"/>
      <c r="G143" s="5"/>
      <c r="H143" s="19"/>
    </row>
    <row r="144" spans="1:8" s="3" customFormat="1" x14ac:dyDescent="0.3">
      <c r="A144" s="43"/>
      <c r="B144" s="44"/>
      <c r="C144" s="45"/>
      <c r="D144" s="46"/>
      <c r="G144" s="5"/>
      <c r="H144" s="19"/>
    </row>
    <row r="145" spans="1:52" s="3" customFormat="1" x14ac:dyDescent="0.3">
      <c r="A145" s="1"/>
      <c r="B145" s="2"/>
      <c r="C145" s="47"/>
      <c r="D145" s="48"/>
      <c r="E145" s="4"/>
      <c r="F145" s="4"/>
      <c r="G145" s="5"/>
      <c r="H145" s="19"/>
      <c r="I145" s="4"/>
      <c r="J145" s="4"/>
      <c r="K145" s="4"/>
      <c r="L145" s="4"/>
      <c r="M145" s="4"/>
    </row>
    <row r="146" spans="1:52" s="3" customFormat="1" x14ac:dyDescent="0.3">
      <c r="A146" s="1"/>
      <c r="B146" s="2"/>
      <c r="C146" s="47"/>
      <c r="D146" s="48"/>
      <c r="E146" s="4"/>
      <c r="F146" s="4"/>
      <c r="G146" s="5"/>
      <c r="H146" s="19"/>
      <c r="I146" s="4"/>
      <c r="J146" s="4"/>
      <c r="K146" s="4"/>
      <c r="L146" s="4"/>
      <c r="M146" s="4"/>
    </row>
    <row r="147" spans="1:52" s="3" customFormat="1" x14ac:dyDescent="0.3">
      <c r="A147" s="1"/>
      <c r="B147" s="2"/>
      <c r="C147" s="47"/>
      <c r="D147" s="48"/>
      <c r="E147" s="4"/>
      <c r="F147" s="4"/>
      <c r="G147" s="5"/>
      <c r="H147" s="19"/>
      <c r="I147" s="4"/>
      <c r="J147" s="4"/>
      <c r="K147" s="4"/>
      <c r="L147" s="4"/>
      <c r="M147" s="4"/>
    </row>
    <row r="148" spans="1:52" x14ac:dyDescent="0.3">
      <c r="C148" s="47"/>
      <c r="F148" s="4"/>
      <c r="G148" s="5"/>
      <c r="H148" s="19"/>
      <c r="I148" s="4"/>
      <c r="J148" s="4"/>
      <c r="K148" s="4"/>
      <c r="L148" s="4"/>
      <c r="M148" s="4"/>
    </row>
    <row r="149" spans="1:52" x14ac:dyDescent="0.3">
      <c r="C149" s="47"/>
      <c r="F149" s="4"/>
      <c r="G149" s="5"/>
      <c r="H149" s="19"/>
      <c r="I149" s="4"/>
      <c r="J149" s="4"/>
      <c r="K149" s="4"/>
      <c r="L149" s="4"/>
      <c r="M149" s="4"/>
    </row>
    <row r="150" spans="1:52" x14ac:dyDescent="0.3">
      <c r="C150" s="47"/>
      <c r="F150" s="4"/>
      <c r="G150" s="5"/>
      <c r="H150" s="19"/>
      <c r="I150" s="4"/>
      <c r="J150" s="4"/>
      <c r="K150" s="4"/>
      <c r="L150" s="4"/>
      <c r="M150" s="4"/>
    </row>
    <row r="151" spans="1:52" x14ac:dyDescent="0.3">
      <c r="C151" s="47"/>
      <c r="F151" s="4"/>
      <c r="G151" s="5"/>
      <c r="H151" s="19"/>
      <c r="I151" s="4"/>
      <c r="J151" s="4"/>
      <c r="K151" s="4"/>
      <c r="L151" s="4"/>
      <c r="M151" s="4"/>
    </row>
    <row r="152" spans="1:52" x14ac:dyDescent="0.3">
      <c r="C152" s="47"/>
      <c r="F152" s="4"/>
      <c r="G152" s="5"/>
      <c r="H152" s="19"/>
      <c r="I152" s="4"/>
      <c r="J152" s="4"/>
      <c r="K152" s="4"/>
      <c r="L152" s="4"/>
      <c r="M152" s="4"/>
    </row>
    <row r="153" spans="1:52" x14ac:dyDescent="0.3">
      <c r="C153" s="47"/>
      <c r="F153" s="4"/>
      <c r="G153" s="5"/>
      <c r="H153" s="19"/>
      <c r="I153" s="4"/>
      <c r="J153" s="4"/>
      <c r="K153" s="4"/>
      <c r="L153" s="4"/>
      <c r="M153" s="4"/>
    </row>
    <row r="154" spans="1:52" x14ac:dyDescent="0.3">
      <c r="C154" s="47"/>
      <c r="F154" s="4"/>
      <c r="G154" s="5"/>
      <c r="H154" s="19"/>
      <c r="I154" s="4"/>
      <c r="J154" s="4"/>
      <c r="K154" s="4"/>
      <c r="L154" s="4"/>
      <c r="M154" s="4"/>
    </row>
    <row r="155" spans="1:52" s="48" customFormat="1" x14ac:dyDescent="0.3">
      <c r="A155" s="1"/>
      <c r="B155" s="2"/>
      <c r="C155" s="47"/>
      <c r="E155" s="4"/>
      <c r="F155" s="3"/>
      <c r="G155" s="5"/>
      <c r="H155" s="19"/>
      <c r="I155" s="3"/>
      <c r="J155" s="3"/>
      <c r="K155" s="3"/>
      <c r="L155" s="3"/>
      <c r="M155" s="3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</row>
    <row r="156" spans="1:52" s="48" customFormat="1" x14ac:dyDescent="0.3">
      <c r="A156" s="1"/>
      <c r="B156" s="2"/>
      <c r="C156" s="47"/>
      <c r="E156" s="4"/>
      <c r="F156" s="3"/>
      <c r="G156" s="5"/>
      <c r="H156" s="19"/>
      <c r="I156" s="3"/>
      <c r="J156" s="3"/>
      <c r="K156" s="3"/>
      <c r="L156" s="3"/>
      <c r="M156" s="3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</row>
    <row r="157" spans="1:52" s="48" customFormat="1" x14ac:dyDescent="0.3">
      <c r="A157" s="1"/>
      <c r="B157" s="2"/>
      <c r="C157" s="47"/>
      <c r="E157" s="4"/>
      <c r="F157" s="3"/>
      <c r="G157" s="5"/>
      <c r="H157" s="19"/>
      <c r="I157" s="3"/>
      <c r="J157" s="3"/>
      <c r="K157" s="3"/>
      <c r="L157" s="3"/>
      <c r="M157" s="3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</row>
    <row r="158" spans="1:52" s="48" customFormat="1" x14ac:dyDescent="0.3">
      <c r="A158" s="1"/>
      <c r="B158" s="2"/>
      <c r="C158" s="47"/>
      <c r="E158" s="4"/>
      <c r="F158" s="3"/>
      <c r="G158" s="5"/>
      <c r="H158" s="19"/>
      <c r="I158" s="3"/>
      <c r="J158" s="3"/>
      <c r="K158" s="3"/>
      <c r="L158" s="3"/>
      <c r="M158" s="3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</row>
    <row r="159" spans="1:52" s="48" customFormat="1" x14ac:dyDescent="0.3">
      <c r="A159" s="1"/>
      <c r="B159" s="2"/>
      <c r="C159" s="47"/>
      <c r="E159" s="4"/>
      <c r="F159" s="3"/>
      <c r="G159" s="5"/>
      <c r="H159" s="19"/>
      <c r="I159" s="3"/>
      <c r="J159" s="3"/>
      <c r="K159" s="3"/>
      <c r="L159" s="3"/>
      <c r="M159" s="3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</row>
    <row r="160" spans="1:52" s="48" customFormat="1" x14ac:dyDescent="0.3">
      <c r="A160" s="1"/>
      <c r="B160" s="2"/>
      <c r="C160" s="47"/>
      <c r="E160" s="4"/>
      <c r="F160" s="3"/>
      <c r="G160" s="5"/>
      <c r="H160" s="19"/>
      <c r="I160" s="3"/>
      <c r="J160" s="3"/>
      <c r="K160" s="3"/>
      <c r="L160" s="3"/>
      <c r="M160" s="3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</row>
    <row r="161" spans="1:52" s="48" customFormat="1" x14ac:dyDescent="0.3">
      <c r="A161" s="1"/>
      <c r="B161" s="2"/>
      <c r="C161" s="47"/>
      <c r="E161" s="4"/>
      <c r="F161" s="3"/>
      <c r="G161" s="5"/>
      <c r="H161" s="19"/>
      <c r="I161" s="3"/>
      <c r="J161" s="3"/>
      <c r="K161" s="3"/>
      <c r="L161" s="3"/>
      <c r="M161" s="3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</row>
    <row r="162" spans="1:52" s="48" customFormat="1" x14ac:dyDescent="0.3">
      <c r="A162" s="1"/>
      <c r="B162" s="2"/>
      <c r="C162" s="47"/>
      <c r="E162" s="4"/>
      <c r="F162" s="3"/>
      <c r="G162" s="5"/>
      <c r="H162" s="19"/>
      <c r="I162" s="3"/>
      <c r="J162" s="3"/>
      <c r="K162" s="3"/>
      <c r="L162" s="3"/>
      <c r="M162" s="3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</row>
    <row r="163" spans="1:52" s="48" customFormat="1" x14ac:dyDescent="0.3">
      <c r="A163" s="1"/>
      <c r="B163" s="2"/>
      <c r="C163" s="47"/>
      <c r="E163" s="4"/>
      <c r="F163" s="3"/>
      <c r="G163" s="5"/>
      <c r="H163" s="19"/>
      <c r="I163" s="3"/>
      <c r="J163" s="3"/>
      <c r="K163" s="3"/>
      <c r="L163" s="3"/>
      <c r="M163" s="3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</row>
    <row r="164" spans="1:52" s="48" customFormat="1" x14ac:dyDescent="0.3">
      <c r="A164" s="1"/>
      <c r="B164" s="2"/>
      <c r="C164" s="47"/>
      <c r="E164" s="4"/>
      <c r="F164" s="3"/>
      <c r="G164" s="5"/>
      <c r="H164" s="19"/>
      <c r="I164" s="3"/>
      <c r="J164" s="3"/>
      <c r="K164" s="3"/>
      <c r="L164" s="3"/>
      <c r="M164" s="3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</row>
    <row r="165" spans="1:52" s="48" customFormat="1" x14ac:dyDescent="0.3">
      <c r="A165" s="1"/>
      <c r="B165" s="2"/>
      <c r="C165" s="47"/>
      <c r="E165" s="4"/>
      <c r="F165" s="3"/>
      <c r="G165" s="5"/>
      <c r="H165" s="19"/>
      <c r="I165" s="3"/>
      <c r="J165" s="3"/>
      <c r="K165" s="3"/>
      <c r="L165" s="3"/>
      <c r="M165" s="3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</row>
    <row r="166" spans="1:52" s="48" customFormat="1" x14ac:dyDescent="0.3">
      <c r="A166" s="1"/>
      <c r="B166" s="2"/>
      <c r="C166" s="47"/>
      <c r="E166" s="4"/>
      <c r="F166" s="3"/>
      <c r="G166" s="5"/>
      <c r="H166" s="19"/>
      <c r="I166" s="3"/>
      <c r="J166" s="3"/>
      <c r="K166" s="3"/>
      <c r="L166" s="3"/>
      <c r="M166" s="3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</row>
    <row r="167" spans="1:52" s="48" customFormat="1" x14ac:dyDescent="0.3">
      <c r="A167" s="1"/>
      <c r="B167" s="2"/>
      <c r="C167" s="47"/>
      <c r="E167" s="4"/>
      <c r="F167" s="3"/>
      <c r="G167" s="5"/>
      <c r="H167" s="19"/>
      <c r="I167" s="3"/>
      <c r="J167" s="3"/>
      <c r="K167" s="3"/>
      <c r="L167" s="3"/>
      <c r="M167" s="3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</row>
    <row r="168" spans="1:52" s="48" customFormat="1" x14ac:dyDescent="0.3">
      <c r="A168" s="1"/>
      <c r="B168" s="2"/>
      <c r="C168" s="47"/>
      <c r="E168" s="4"/>
      <c r="F168" s="3"/>
      <c r="G168" s="5"/>
      <c r="H168" s="19"/>
      <c r="I168" s="3"/>
      <c r="J168" s="3"/>
      <c r="K168" s="3"/>
      <c r="L168" s="3"/>
      <c r="M168" s="3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</row>
    <row r="169" spans="1:52" s="48" customFormat="1" x14ac:dyDescent="0.3">
      <c r="A169" s="1"/>
      <c r="B169" s="2"/>
      <c r="C169" s="47"/>
      <c r="E169" s="4"/>
      <c r="F169" s="3"/>
      <c r="G169" s="5"/>
      <c r="H169" s="19"/>
      <c r="I169" s="3"/>
      <c r="J169" s="3"/>
      <c r="K169" s="3"/>
      <c r="L169" s="3"/>
      <c r="M169" s="3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</row>
    <row r="170" spans="1:52" s="48" customFormat="1" x14ac:dyDescent="0.3">
      <c r="A170" s="1"/>
      <c r="B170" s="2"/>
      <c r="C170" s="47"/>
      <c r="E170" s="4"/>
      <c r="F170" s="3"/>
      <c r="G170" s="5"/>
      <c r="H170" s="19"/>
      <c r="I170" s="3"/>
      <c r="J170" s="3"/>
      <c r="K170" s="3"/>
      <c r="L170" s="3"/>
      <c r="M170" s="3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</row>
    <row r="171" spans="1:52" s="48" customFormat="1" x14ac:dyDescent="0.3">
      <c r="A171" s="1"/>
      <c r="B171" s="2"/>
      <c r="C171" s="47"/>
      <c r="E171" s="4"/>
      <c r="F171" s="3"/>
      <c r="G171" s="5"/>
      <c r="H171" s="19"/>
      <c r="I171" s="3"/>
      <c r="J171" s="3"/>
      <c r="K171" s="3"/>
      <c r="L171" s="3"/>
      <c r="M171" s="3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</row>
    <row r="172" spans="1:52" s="48" customFormat="1" x14ac:dyDescent="0.3">
      <c r="A172" s="1"/>
      <c r="B172" s="2"/>
      <c r="C172" s="47"/>
      <c r="E172" s="4"/>
      <c r="F172" s="3"/>
      <c r="G172" s="5"/>
      <c r="H172" s="19"/>
      <c r="I172" s="3"/>
      <c r="J172" s="3"/>
      <c r="K172" s="3"/>
      <c r="L172" s="3"/>
      <c r="M172" s="3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</row>
    <row r="173" spans="1:52" s="48" customFormat="1" x14ac:dyDescent="0.3">
      <c r="A173" s="1"/>
      <c r="B173" s="2"/>
      <c r="C173" s="47"/>
      <c r="E173" s="4"/>
      <c r="F173" s="3"/>
      <c r="G173" s="5"/>
      <c r="H173" s="19"/>
      <c r="I173" s="3"/>
      <c r="J173" s="3"/>
      <c r="K173" s="3"/>
      <c r="L173" s="3"/>
      <c r="M173" s="3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</row>
    <row r="174" spans="1:52" s="48" customFormat="1" x14ac:dyDescent="0.3">
      <c r="A174" s="1"/>
      <c r="B174" s="2"/>
      <c r="C174" s="47"/>
      <c r="E174" s="4"/>
      <c r="F174" s="3"/>
      <c r="G174" s="5"/>
      <c r="H174" s="19"/>
      <c r="I174" s="3"/>
      <c r="J174" s="3"/>
      <c r="K174" s="3"/>
      <c r="L174" s="3"/>
      <c r="M174" s="3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</row>
    <row r="175" spans="1:52" s="48" customFormat="1" x14ac:dyDescent="0.3">
      <c r="A175" s="1"/>
      <c r="B175" s="2"/>
      <c r="C175" s="47"/>
      <c r="E175" s="4"/>
      <c r="F175" s="3"/>
      <c r="G175" s="5"/>
      <c r="H175" s="19"/>
      <c r="I175" s="3"/>
      <c r="J175" s="3"/>
      <c r="K175" s="3"/>
      <c r="L175" s="3"/>
      <c r="M175" s="3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</row>
    <row r="176" spans="1:52" s="48" customFormat="1" x14ac:dyDescent="0.3">
      <c r="A176" s="1"/>
      <c r="B176" s="2"/>
      <c r="C176" s="47"/>
      <c r="E176" s="4"/>
      <c r="F176" s="3"/>
      <c r="G176" s="5"/>
      <c r="H176" s="19"/>
      <c r="I176" s="3"/>
      <c r="J176" s="3"/>
      <c r="K176" s="3"/>
      <c r="L176" s="3"/>
      <c r="M176" s="3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</row>
    <row r="177" spans="1:52" s="48" customFormat="1" x14ac:dyDescent="0.3">
      <c r="A177" s="1"/>
      <c r="B177" s="2"/>
      <c r="C177" s="47"/>
      <c r="E177" s="4"/>
      <c r="F177" s="3"/>
      <c r="G177" s="5"/>
      <c r="H177" s="19"/>
      <c r="I177" s="3"/>
      <c r="J177" s="3"/>
      <c r="K177" s="3"/>
      <c r="L177" s="3"/>
      <c r="M177" s="3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</row>
    <row r="178" spans="1:52" s="48" customFormat="1" x14ac:dyDescent="0.3">
      <c r="A178" s="1"/>
      <c r="B178" s="2"/>
      <c r="C178" s="47"/>
      <c r="E178" s="4"/>
      <c r="F178" s="3"/>
      <c r="G178" s="5"/>
      <c r="H178" s="19"/>
      <c r="I178" s="3"/>
      <c r="J178" s="3"/>
      <c r="K178" s="3"/>
      <c r="L178" s="3"/>
      <c r="M178" s="3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</row>
    <row r="179" spans="1:52" s="48" customFormat="1" x14ac:dyDescent="0.3">
      <c r="A179" s="1"/>
      <c r="B179" s="2"/>
      <c r="C179" s="47"/>
      <c r="E179" s="4"/>
      <c r="F179" s="3"/>
      <c r="G179" s="5"/>
      <c r="H179" s="19"/>
      <c r="I179" s="3"/>
      <c r="J179" s="3"/>
      <c r="K179" s="3"/>
      <c r="L179" s="3"/>
      <c r="M179" s="3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</row>
    <row r="180" spans="1:52" s="48" customFormat="1" x14ac:dyDescent="0.3">
      <c r="A180" s="1"/>
      <c r="B180" s="2"/>
      <c r="C180" s="47"/>
      <c r="E180" s="4"/>
      <c r="F180" s="3"/>
      <c r="G180" s="5"/>
      <c r="H180" s="19"/>
      <c r="I180" s="3"/>
      <c r="J180" s="3"/>
      <c r="K180" s="3"/>
      <c r="L180" s="3"/>
      <c r="M180" s="3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</row>
    <row r="181" spans="1:52" s="48" customFormat="1" x14ac:dyDescent="0.3">
      <c r="A181" s="1"/>
      <c r="B181" s="2"/>
      <c r="C181" s="47"/>
      <c r="E181" s="4"/>
      <c r="F181" s="3"/>
      <c r="G181" s="5"/>
      <c r="H181" s="19"/>
      <c r="I181" s="3"/>
      <c r="J181" s="3"/>
      <c r="K181" s="3"/>
      <c r="L181" s="3"/>
      <c r="M181" s="3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</row>
    <row r="182" spans="1:52" s="48" customFormat="1" x14ac:dyDescent="0.3">
      <c r="A182" s="1"/>
      <c r="B182" s="2"/>
      <c r="C182" s="47"/>
      <c r="E182" s="4"/>
      <c r="F182" s="3"/>
      <c r="G182" s="5"/>
      <c r="H182" s="19"/>
      <c r="I182" s="3"/>
      <c r="J182" s="3"/>
      <c r="K182" s="3"/>
      <c r="L182" s="3"/>
      <c r="M182" s="3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</row>
    <row r="183" spans="1:52" s="48" customFormat="1" x14ac:dyDescent="0.3">
      <c r="A183" s="1"/>
      <c r="B183" s="2"/>
      <c r="C183" s="47"/>
      <c r="E183" s="4"/>
      <c r="F183" s="3"/>
      <c r="G183" s="5"/>
      <c r="H183" s="19"/>
      <c r="I183" s="3"/>
      <c r="J183" s="3"/>
      <c r="K183" s="3"/>
      <c r="L183" s="3"/>
      <c r="M183" s="3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</row>
    <row r="184" spans="1:52" s="48" customFormat="1" x14ac:dyDescent="0.3">
      <c r="A184" s="1"/>
      <c r="B184" s="2"/>
      <c r="C184" s="47"/>
      <c r="E184" s="4"/>
      <c r="F184" s="3"/>
      <c r="G184" s="5"/>
      <c r="H184" s="19"/>
      <c r="I184" s="3"/>
      <c r="J184" s="3"/>
      <c r="K184" s="3"/>
      <c r="L184" s="3"/>
      <c r="M184" s="3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</row>
    <row r="185" spans="1:52" s="48" customFormat="1" x14ac:dyDescent="0.3">
      <c r="A185" s="1"/>
      <c r="B185" s="2"/>
      <c r="C185" s="47"/>
      <c r="E185" s="4"/>
      <c r="F185" s="3"/>
      <c r="G185" s="5"/>
      <c r="H185" s="19"/>
      <c r="I185" s="3"/>
      <c r="J185" s="3"/>
      <c r="K185" s="3"/>
      <c r="L185" s="3"/>
      <c r="M185" s="3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</row>
    <row r="186" spans="1:52" s="48" customFormat="1" x14ac:dyDescent="0.3">
      <c r="A186" s="1"/>
      <c r="B186" s="2"/>
      <c r="C186" s="47"/>
      <c r="E186" s="4"/>
      <c r="F186" s="3"/>
      <c r="G186" s="5"/>
      <c r="H186" s="19"/>
      <c r="I186" s="3"/>
      <c r="J186" s="3"/>
      <c r="K186" s="3"/>
      <c r="L186" s="3"/>
      <c r="M186" s="3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</row>
    <row r="187" spans="1:52" s="48" customFormat="1" x14ac:dyDescent="0.3">
      <c r="A187" s="1"/>
      <c r="B187" s="2"/>
      <c r="C187" s="47"/>
      <c r="E187" s="4"/>
      <c r="F187" s="3"/>
      <c r="G187" s="5"/>
      <c r="H187" s="19"/>
      <c r="I187" s="3"/>
      <c r="J187" s="3"/>
      <c r="K187" s="3"/>
      <c r="L187" s="3"/>
      <c r="M187" s="3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</row>
    <row r="188" spans="1:52" s="48" customFormat="1" x14ac:dyDescent="0.3">
      <c r="A188" s="1"/>
      <c r="B188" s="2"/>
      <c r="C188" s="47"/>
      <c r="E188" s="4"/>
      <c r="F188" s="3"/>
      <c r="G188" s="5"/>
      <c r="H188" s="19"/>
      <c r="I188" s="3"/>
      <c r="J188" s="3"/>
      <c r="K188" s="3"/>
      <c r="L188" s="3"/>
      <c r="M188" s="3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</row>
    <row r="189" spans="1:52" s="48" customFormat="1" x14ac:dyDescent="0.3">
      <c r="A189" s="1"/>
      <c r="B189" s="2"/>
      <c r="C189" s="47"/>
      <c r="E189" s="4"/>
      <c r="F189" s="3"/>
      <c r="G189" s="5"/>
      <c r="H189" s="19"/>
      <c r="I189" s="3"/>
      <c r="J189" s="3"/>
      <c r="K189" s="3"/>
      <c r="L189" s="3"/>
      <c r="M189" s="3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</row>
    <row r="190" spans="1:52" s="48" customFormat="1" x14ac:dyDescent="0.3">
      <c r="A190" s="1"/>
      <c r="B190" s="2"/>
      <c r="C190" s="47"/>
      <c r="E190" s="4"/>
      <c r="F190" s="3"/>
      <c r="G190" s="5"/>
      <c r="H190" s="19"/>
      <c r="I190" s="3"/>
      <c r="J190" s="3"/>
      <c r="K190" s="3"/>
      <c r="L190" s="3"/>
      <c r="M190" s="3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</row>
    <row r="191" spans="1:52" s="48" customFormat="1" x14ac:dyDescent="0.3">
      <c r="A191" s="1"/>
      <c r="B191" s="2"/>
      <c r="C191" s="47"/>
      <c r="E191" s="4"/>
      <c r="F191" s="3"/>
      <c r="G191" s="5"/>
      <c r="H191" s="19"/>
      <c r="I191" s="3"/>
      <c r="J191" s="3"/>
      <c r="K191" s="3"/>
      <c r="L191" s="3"/>
      <c r="M191" s="3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</row>
    <row r="192" spans="1:52" s="48" customFormat="1" x14ac:dyDescent="0.3">
      <c r="A192" s="1"/>
      <c r="B192" s="2"/>
      <c r="C192" s="47"/>
      <c r="E192" s="4"/>
      <c r="F192" s="3"/>
      <c r="G192" s="5"/>
      <c r="H192" s="19"/>
      <c r="I192" s="3"/>
      <c r="J192" s="3"/>
      <c r="K192" s="3"/>
      <c r="L192" s="3"/>
      <c r="M192" s="3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</row>
    <row r="193" spans="1:52" s="48" customFormat="1" x14ac:dyDescent="0.3">
      <c r="A193" s="1"/>
      <c r="B193" s="2"/>
      <c r="C193" s="47"/>
      <c r="E193" s="4"/>
      <c r="F193" s="3"/>
      <c r="G193" s="5"/>
      <c r="H193" s="19"/>
      <c r="I193" s="3"/>
      <c r="J193" s="3"/>
      <c r="K193" s="3"/>
      <c r="L193" s="3"/>
      <c r="M193" s="3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</row>
    <row r="194" spans="1:52" s="48" customFormat="1" x14ac:dyDescent="0.3">
      <c r="A194" s="1"/>
      <c r="B194" s="2"/>
      <c r="C194" s="47"/>
      <c r="E194" s="4"/>
      <c r="F194" s="3"/>
      <c r="G194" s="5"/>
      <c r="H194" s="19"/>
      <c r="I194" s="3"/>
      <c r="J194" s="3"/>
      <c r="K194" s="3"/>
      <c r="L194" s="3"/>
      <c r="M194" s="3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</row>
    <row r="195" spans="1:52" s="48" customFormat="1" x14ac:dyDescent="0.3">
      <c r="A195" s="1"/>
      <c r="B195" s="2"/>
      <c r="C195" s="47"/>
      <c r="E195" s="4"/>
      <c r="F195" s="3"/>
      <c r="G195" s="5"/>
      <c r="H195" s="19"/>
      <c r="I195" s="3"/>
      <c r="J195" s="3"/>
      <c r="K195" s="3"/>
      <c r="L195" s="3"/>
      <c r="M195" s="3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</row>
    <row r="196" spans="1:52" s="48" customFormat="1" x14ac:dyDescent="0.3">
      <c r="A196" s="1"/>
      <c r="B196" s="2"/>
      <c r="C196" s="47"/>
      <c r="E196" s="4"/>
      <c r="F196" s="3"/>
      <c r="G196" s="5"/>
      <c r="H196" s="19"/>
      <c r="I196" s="3"/>
      <c r="J196" s="3"/>
      <c r="K196" s="3"/>
      <c r="L196" s="3"/>
      <c r="M196" s="3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</row>
    <row r="197" spans="1:52" s="48" customFormat="1" x14ac:dyDescent="0.3">
      <c r="A197" s="1"/>
      <c r="B197" s="2"/>
      <c r="C197" s="47"/>
      <c r="E197" s="4"/>
      <c r="F197" s="3"/>
      <c r="G197" s="5"/>
      <c r="H197" s="19"/>
      <c r="I197" s="3"/>
      <c r="J197" s="3"/>
      <c r="K197" s="3"/>
      <c r="L197" s="3"/>
      <c r="M197" s="3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</row>
    <row r="198" spans="1:52" s="48" customFormat="1" x14ac:dyDescent="0.3">
      <c r="A198" s="1"/>
      <c r="B198" s="2"/>
      <c r="C198" s="47"/>
      <c r="E198" s="4"/>
      <c r="F198" s="3"/>
      <c r="G198" s="5"/>
      <c r="H198" s="19"/>
      <c r="I198" s="3"/>
      <c r="J198" s="3"/>
      <c r="K198" s="3"/>
      <c r="L198" s="3"/>
      <c r="M198" s="3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</row>
    <row r="199" spans="1:52" s="48" customFormat="1" x14ac:dyDescent="0.3">
      <c r="A199" s="1"/>
      <c r="B199" s="2"/>
      <c r="C199" s="47"/>
      <c r="E199" s="4"/>
      <c r="F199" s="3"/>
      <c r="G199" s="5"/>
      <c r="H199" s="19"/>
      <c r="I199" s="3"/>
      <c r="J199" s="3"/>
      <c r="K199" s="3"/>
      <c r="L199" s="3"/>
      <c r="M199" s="3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</row>
    <row r="200" spans="1:52" s="48" customFormat="1" x14ac:dyDescent="0.3">
      <c r="A200" s="1"/>
      <c r="B200" s="2"/>
      <c r="C200" s="47"/>
      <c r="E200" s="4"/>
      <c r="F200" s="3"/>
      <c r="G200" s="5"/>
      <c r="H200" s="19"/>
      <c r="I200" s="3"/>
      <c r="J200" s="3"/>
      <c r="K200" s="3"/>
      <c r="L200" s="3"/>
      <c r="M200" s="3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</row>
    <row r="201" spans="1:52" s="48" customFormat="1" x14ac:dyDescent="0.3">
      <c r="A201" s="1"/>
      <c r="B201" s="2"/>
      <c r="C201" s="47"/>
      <c r="E201" s="4"/>
      <c r="F201" s="3"/>
      <c r="G201" s="5"/>
      <c r="H201" s="3"/>
      <c r="I201" s="3"/>
      <c r="J201" s="3"/>
      <c r="K201" s="3"/>
      <c r="L201" s="3"/>
      <c r="M201" s="3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</row>
    <row r="202" spans="1:52" s="48" customFormat="1" x14ac:dyDescent="0.3">
      <c r="A202" s="1"/>
      <c r="B202" s="2"/>
      <c r="C202" s="47"/>
      <c r="E202" s="4"/>
      <c r="F202" s="3"/>
      <c r="G202" s="5"/>
      <c r="H202" s="3"/>
      <c r="I202" s="3"/>
      <c r="J202" s="3"/>
      <c r="K202" s="3"/>
      <c r="L202" s="3"/>
      <c r="M202" s="3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</row>
    <row r="203" spans="1:52" s="48" customFormat="1" x14ac:dyDescent="0.3">
      <c r="A203" s="1"/>
      <c r="B203" s="2"/>
      <c r="C203" s="47"/>
      <c r="E203" s="4"/>
      <c r="F203" s="3"/>
      <c r="G203" s="5"/>
      <c r="H203" s="3"/>
      <c r="I203" s="3"/>
      <c r="J203" s="3"/>
      <c r="K203" s="3"/>
      <c r="L203" s="3"/>
      <c r="M203" s="3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</row>
    <row r="204" spans="1:52" s="48" customFormat="1" x14ac:dyDescent="0.3">
      <c r="A204" s="1"/>
      <c r="B204" s="2"/>
      <c r="C204" s="47"/>
      <c r="E204" s="4"/>
      <c r="F204" s="3"/>
      <c r="G204" s="5"/>
      <c r="H204" s="3"/>
      <c r="I204" s="3"/>
      <c r="J204" s="3"/>
      <c r="K204" s="3"/>
      <c r="L204" s="3"/>
      <c r="M204" s="3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</row>
    <row r="205" spans="1:52" s="48" customFormat="1" x14ac:dyDescent="0.3">
      <c r="A205" s="1"/>
      <c r="B205" s="2"/>
      <c r="C205" s="47"/>
      <c r="E205" s="4"/>
      <c r="F205" s="3"/>
      <c r="G205" s="5"/>
      <c r="H205" s="3"/>
      <c r="I205" s="3"/>
      <c r="J205" s="3"/>
      <c r="K205" s="3"/>
      <c r="L205" s="3"/>
      <c r="M205" s="3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</row>
    <row r="206" spans="1:52" s="48" customFormat="1" x14ac:dyDescent="0.3">
      <c r="A206" s="1"/>
      <c r="B206" s="2"/>
      <c r="C206" s="47"/>
      <c r="E206" s="4"/>
      <c r="F206" s="3"/>
      <c r="G206" s="5"/>
      <c r="H206" s="3"/>
      <c r="I206" s="3"/>
      <c r="J206" s="3"/>
      <c r="K206" s="3"/>
      <c r="L206" s="3"/>
      <c r="M206" s="3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</row>
    <row r="207" spans="1:52" s="48" customFormat="1" x14ac:dyDescent="0.3">
      <c r="A207" s="1"/>
      <c r="B207" s="2"/>
      <c r="C207" s="47"/>
      <c r="E207" s="4"/>
      <c r="F207" s="3"/>
      <c r="G207" s="3"/>
      <c r="H207" s="3"/>
      <c r="I207" s="3"/>
      <c r="J207" s="3"/>
      <c r="K207" s="3"/>
      <c r="L207" s="3"/>
      <c r="M207" s="3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</row>
    <row r="208" spans="1:52" s="48" customFormat="1" x14ac:dyDescent="0.3">
      <c r="A208" s="1"/>
      <c r="B208" s="2"/>
      <c r="C208" s="47"/>
      <c r="E208" s="4"/>
      <c r="F208" s="3"/>
      <c r="G208" s="3"/>
      <c r="H208" s="3"/>
      <c r="I208" s="3"/>
      <c r="J208" s="3"/>
      <c r="K208" s="3"/>
      <c r="L208" s="3"/>
      <c r="M208" s="3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</row>
    <row r="209" spans="1:52" s="48" customFormat="1" x14ac:dyDescent="0.3">
      <c r="A209" s="1"/>
      <c r="B209" s="2"/>
      <c r="C209" s="47"/>
      <c r="E209" s="4"/>
      <c r="F209" s="3"/>
      <c r="G209" s="3"/>
      <c r="H209" s="3"/>
      <c r="I209" s="3"/>
      <c r="J209" s="3"/>
      <c r="K209" s="3"/>
      <c r="L209" s="3"/>
      <c r="M209" s="3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</row>
    <row r="210" spans="1:52" s="48" customFormat="1" x14ac:dyDescent="0.3">
      <c r="A210" s="1"/>
      <c r="B210" s="2"/>
      <c r="C210" s="47"/>
      <c r="E210" s="4"/>
      <c r="F210" s="3"/>
      <c r="G210" s="3"/>
      <c r="H210" s="3"/>
      <c r="I210" s="3"/>
      <c r="J210" s="3"/>
      <c r="K210" s="3"/>
      <c r="L210" s="3"/>
      <c r="M210" s="3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</row>
    <row r="211" spans="1:52" s="48" customFormat="1" x14ac:dyDescent="0.3">
      <c r="A211" s="1"/>
      <c r="B211" s="2"/>
      <c r="C211" s="47"/>
      <c r="E211" s="4"/>
      <c r="F211" s="3"/>
      <c r="G211" s="3"/>
      <c r="H211" s="3"/>
      <c r="I211" s="3"/>
      <c r="J211" s="3"/>
      <c r="K211" s="3"/>
      <c r="L211" s="3"/>
      <c r="M211" s="3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</row>
    <row r="212" spans="1:52" s="48" customFormat="1" x14ac:dyDescent="0.3">
      <c r="A212" s="1"/>
      <c r="B212" s="2"/>
      <c r="C212" s="47"/>
      <c r="E212" s="4"/>
      <c r="F212" s="3"/>
      <c r="G212" s="3"/>
      <c r="H212" s="3"/>
      <c r="I212" s="3"/>
      <c r="J212" s="3"/>
      <c r="K212" s="3"/>
      <c r="L212" s="3"/>
      <c r="M212" s="3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</row>
    <row r="213" spans="1:52" s="48" customFormat="1" x14ac:dyDescent="0.3">
      <c r="A213" s="1"/>
      <c r="B213" s="2"/>
      <c r="C213" s="47"/>
      <c r="E213" s="4"/>
      <c r="F213" s="3"/>
      <c r="G213" s="3"/>
      <c r="H213" s="3"/>
      <c r="I213" s="3"/>
      <c r="J213" s="3"/>
      <c r="K213" s="3"/>
      <c r="L213" s="3"/>
      <c r="M213" s="3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</row>
    <row r="214" spans="1:52" s="48" customFormat="1" x14ac:dyDescent="0.3">
      <c r="A214" s="1"/>
      <c r="B214" s="2"/>
      <c r="C214" s="47"/>
      <c r="E214" s="4"/>
      <c r="F214" s="3"/>
      <c r="G214" s="3"/>
      <c r="H214" s="3"/>
      <c r="I214" s="3"/>
      <c r="J214" s="3"/>
      <c r="K214" s="3"/>
      <c r="L214" s="3"/>
      <c r="M214" s="3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</row>
    <row r="215" spans="1:52" s="48" customFormat="1" x14ac:dyDescent="0.3">
      <c r="A215" s="1"/>
      <c r="B215" s="2"/>
      <c r="C215" s="47"/>
      <c r="E215" s="4"/>
      <c r="F215" s="3"/>
      <c r="G215" s="3"/>
      <c r="H215" s="3"/>
      <c r="I215" s="3"/>
      <c r="J215" s="3"/>
      <c r="K215" s="3"/>
      <c r="L215" s="3"/>
      <c r="M215" s="3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</row>
    <row r="216" spans="1:52" s="48" customFormat="1" x14ac:dyDescent="0.3">
      <c r="A216" s="1"/>
      <c r="B216" s="2"/>
      <c r="C216" s="47"/>
      <c r="E216" s="4"/>
      <c r="F216" s="3"/>
      <c r="G216" s="3"/>
      <c r="H216" s="3"/>
      <c r="I216" s="3"/>
      <c r="J216" s="3"/>
      <c r="K216" s="3"/>
      <c r="L216" s="3"/>
      <c r="M216" s="3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</row>
    <row r="217" spans="1:52" s="48" customFormat="1" x14ac:dyDescent="0.3">
      <c r="A217" s="1"/>
      <c r="B217" s="2"/>
      <c r="C217" s="47"/>
      <c r="E217" s="4"/>
      <c r="F217" s="3"/>
      <c r="G217" s="3"/>
      <c r="H217" s="3"/>
      <c r="I217" s="3"/>
      <c r="J217" s="3"/>
      <c r="K217" s="3"/>
      <c r="L217" s="3"/>
      <c r="M217" s="3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</row>
    <row r="218" spans="1:52" s="48" customFormat="1" x14ac:dyDescent="0.3">
      <c r="A218" s="1"/>
      <c r="B218" s="2"/>
      <c r="C218" s="47"/>
      <c r="E218" s="4"/>
      <c r="F218" s="3"/>
      <c r="G218" s="3"/>
      <c r="H218" s="3"/>
      <c r="I218" s="3"/>
      <c r="J218" s="3"/>
      <c r="K218" s="3"/>
      <c r="L218" s="3"/>
      <c r="M218" s="3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</row>
    <row r="219" spans="1:52" s="48" customFormat="1" x14ac:dyDescent="0.3">
      <c r="A219" s="1"/>
      <c r="B219" s="2"/>
      <c r="C219" s="47"/>
      <c r="E219" s="4"/>
      <c r="F219" s="3"/>
      <c r="G219" s="3"/>
      <c r="H219" s="3"/>
      <c r="I219" s="3"/>
      <c r="J219" s="3"/>
      <c r="K219" s="3"/>
      <c r="L219" s="3"/>
      <c r="M219" s="3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</row>
    <row r="220" spans="1:52" s="48" customFormat="1" x14ac:dyDescent="0.3">
      <c r="A220" s="1"/>
      <c r="B220" s="2"/>
      <c r="C220" s="47"/>
      <c r="E220" s="4"/>
      <c r="F220" s="3"/>
      <c r="G220" s="3"/>
      <c r="H220" s="3"/>
      <c r="I220" s="3"/>
      <c r="J220" s="3"/>
      <c r="K220" s="3"/>
      <c r="L220" s="3"/>
      <c r="M220" s="3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</row>
    <row r="221" spans="1:52" s="48" customFormat="1" x14ac:dyDescent="0.3">
      <c r="A221" s="1"/>
      <c r="B221" s="2"/>
      <c r="C221" s="47"/>
      <c r="E221" s="4"/>
      <c r="F221" s="3"/>
      <c r="G221" s="3"/>
      <c r="H221" s="3"/>
      <c r="I221" s="3"/>
      <c r="J221" s="3"/>
      <c r="K221" s="3"/>
      <c r="L221" s="3"/>
      <c r="M221" s="3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</row>
    <row r="222" spans="1:52" s="48" customFormat="1" x14ac:dyDescent="0.3">
      <c r="A222" s="1"/>
      <c r="B222" s="2"/>
      <c r="C222" s="47"/>
      <c r="E222" s="4"/>
      <c r="F222" s="3"/>
      <c r="G222" s="3"/>
      <c r="H222" s="3"/>
      <c r="I222" s="3"/>
      <c r="J222" s="3"/>
      <c r="K222" s="3"/>
      <c r="L222" s="3"/>
      <c r="M222" s="3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</row>
    <row r="223" spans="1:52" s="48" customFormat="1" x14ac:dyDescent="0.3">
      <c r="A223" s="1"/>
      <c r="B223" s="2"/>
      <c r="C223" s="47"/>
      <c r="E223" s="4"/>
      <c r="F223" s="3"/>
      <c r="G223" s="3"/>
      <c r="H223" s="3"/>
      <c r="I223" s="3"/>
      <c r="J223" s="3"/>
      <c r="K223" s="3"/>
      <c r="L223" s="3"/>
      <c r="M223" s="3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</row>
    <row r="224" spans="1:52" s="48" customFormat="1" x14ac:dyDescent="0.3">
      <c r="A224" s="1"/>
      <c r="B224" s="2"/>
      <c r="C224" s="47"/>
      <c r="E224" s="4"/>
      <c r="F224" s="3"/>
      <c r="G224" s="3"/>
      <c r="H224" s="3"/>
      <c r="I224" s="3"/>
      <c r="J224" s="3"/>
      <c r="K224" s="3"/>
      <c r="L224" s="3"/>
      <c r="M224" s="3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</row>
    <row r="225" spans="1:52" s="48" customFormat="1" x14ac:dyDescent="0.3">
      <c r="A225" s="1"/>
      <c r="B225" s="2"/>
      <c r="C225" s="47"/>
      <c r="E225" s="4"/>
      <c r="F225" s="3"/>
      <c r="G225" s="3"/>
      <c r="H225" s="3"/>
      <c r="I225" s="3"/>
      <c r="J225" s="3"/>
      <c r="K225" s="3"/>
      <c r="L225" s="3"/>
      <c r="M225" s="3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</row>
    <row r="226" spans="1:52" s="48" customFormat="1" x14ac:dyDescent="0.3">
      <c r="A226" s="1"/>
      <c r="B226" s="2"/>
      <c r="C226" s="47"/>
      <c r="E226" s="4"/>
      <c r="F226" s="3"/>
      <c r="G226" s="3"/>
      <c r="H226" s="3"/>
      <c r="I226" s="3"/>
      <c r="J226" s="3"/>
      <c r="K226" s="3"/>
      <c r="L226" s="3"/>
      <c r="M226" s="3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</row>
    <row r="227" spans="1:52" s="48" customFormat="1" x14ac:dyDescent="0.3">
      <c r="A227" s="1"/>
      <c r="B227" s="2"/>
      <c r="C227" s="47"/>
      <c r="E227" s="4"/>
      <c r="F227" s="3"/>
      <c r="G227" s="3"/>
      <c r="H227" s="3"/>
      <c r="I227" s="3"/>
      <c r="J227" s="3"/>
      <c r="K227" s="3"/>
      <c r="L227" s="3"/>
      <c r="M227" s="3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</row>
    <row r="228" spans="1:52" s="48" customFormat="1" x14ac:dyDescent="0.3">
      <c r="A228" s="1"/>
      <c r="B228" s="2"/>
      <c r="C228" s="47"/>
      <c r="E228" s="4"/>
      <c r="F228" s="3"/>
      <c r="G228" s="3"/>
      <c r="H228" s="3"/>
      <c r="I228" s="3"/>
      <c r="J228" s="3"/>
      <c r="K228" s="3"/>
      <c r="L228" s="3"/>
      <c r="M228" s="3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</row>
    <row r="229" spans="1:52" s="48" customFormat="1" x14ac:dyDescent="0.3">
      <c r="A229" s="1"/>
      <c r="B229" s="2"/>
      <c r="C229" s="47"/>
      <c r="E229" s="4"/>
      <c r="F229" s="3"/>
      <c r="G229" s="3"/>
      <c r="H229" s="3"/>
      <c r="I229" s="3"/>
      <c r="J229" s="3"/>
      <c r="K229" s="3"/>
      <c r="L229" s="3"/>
      <c r="M229" s="3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</row>
    <row r="230" spans="1:52" s="48" customFormat="1" x14ac:dyDescent="0.3">
      <c r="A230" s="1"/>
      <c r="B230" s="2"/>
      <c r="C230" s="47"/>
      <c r="E230" s="4"/>
      <c r="F230" s="3"/>
      <c r="G230" s="3"/>
      <c r="H230" s="3"/>
      <c r="I230" s="3"/>
      <c r="J230" s="3"/>
      <c r="K230" s="3"/>
      <c r="L230" s="3"/>
      <c r="M230" s="3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</row>
    <row r="231" spans="1:52" s="48" customFormat="1" x14ac:dyDescent="0.3">
      <c r="A231" s="1"/>
      <c r="B231" s="2"/>
      <c r="C231" s="47"/>
      <c r="E231" s="4"/>
      <c r="F231" s="3"/>
      <c r="G231" s="3"/>
      <c r="H231" s="3"/>
      <c r="I231" s="3"/>
      <c r="J231" s="3"/>
      <c r="K231" s="3"/>
      <c r="L231" s="3"/>
      <c r="M231" s="3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</row>
    <row r="232" spans="1:52" s="48" customFormat="1" x14ac:dyDescent="0.3">
      <c r="A232" s="1"/>
      <c r="B232" s="2"/>
      <c r="C232" s="47"/>
      <c r="E232" s="4"/>
      <c r="F232" s="3"/>
      <c r="G232" s="3"/>
      <c r="H232" s="3"/>
      <c r="I232" s="3"/>
      <c r="J232" s="3"/>
      <c r="K232" s="3"/>
      <c r="L232" s="3"/>
      <c r="M232" s="3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</row>
    <row r="233" spans="1:52" s="48" customFormat="1" x14ac:dyDescent="0.3">
      <c r="A233" s="1"/>
      <c r="B233" s="2"/>
      <c r="C233" s="47"/>
      <c r="E233" s="4"/>
      <c r="F233" s="3"/>
      <c r="G233" s="3"/>
      <c r="H233" s="3"/>
      <c r="I233" s="3"/>
      <c r="J233" s="3"/>
      <c r="K233" s="3"/>
      <c r="L233" s="3"/>
      <c r="M233" s="3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</row>
    <row r="234" spans="1:52" s="48" customFormat="1" x14ac:dyDescent="0.3">
      <c r="A234" s="1"/>
      <c r="B234" s="2"/>
      <c r="C234" s="47"/>
      <c r="E234" s="4"/>
      <c r="F234" s="3"/>
      <c r="G234" s="3"/>
      <c r="H234" s="3"/>
      <c r="I234" s="3"/>
      <c r="J234" s="3"/>
      <c r="K234" s="3"/>
      <c r="L234" s="3"/>
      <c r="M234" s="3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</row>
    <row r="235" spans="1:52" s="48" customFormat="1" x14ac:dyDescent="0.3">
      <c r="A235" s="1"/>
      <c r="B235" s="2"/>
      <c r="C235" s="47"/>
      <c r="E235" s="4"/>
      <c r="F235" s="3"/>
      <c r="G235" s="3"/>
      <c r="H235" s="3"/>
      <c r="I235" s="3"/>
      <c r="J235" s="3"/>
      <c r="K235" s="3"/>
      <c r="L235" s="3"/>
      <c r="M235" s="3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</row>
    <row r="236" spans="1:52" s="48" customFormat="1" x14ac:dyDescent="0.3">
      <c r="A236" s="1"/>
      <c r="B236" s="2"/>
      <c r="C236" s="47"/>
      <c r="E236" s="4"/>
      <c r="F236" s="3"/>
      <c r="G236" s="3"/>
      <c r="H236" s="3"/>
      <c r="I236" s="3"/>
      <c r="J236" s="3"/>
      <c r="K236" s="3"/>
      <c r="L236" s="3"/>
      <c r="M236" s="3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</row>
    <row r="237" spans="1:52" s="48" customFormat="1" x14ac:dyDescent="0.3">
      <c r="A237" s="1"/>
      <c r="B237" s="2"/>
      <c r="C237" s="47"/>
      <c r="E237" s="4"/>
      <c r="F237" s="3"/>
      <c r="G237" s="3"/>
      <c r="H237" s="3"/>
      <c r="I237" s="3"/>
      <c r="J237" s="3"/>
      <c r="K237" s="3"/>
      <c r="L237" s="3"/>
      <c r="M237" s="3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</row>
    <row r="238" spans="1:52" s="48" customFormat="1" x14ac:dyDescent="0.3">
      <c r="A238" s="1"/>
      <c r="B238" s="2"/>
      <c r="C238" s="47"/>
      <c r="E238" s="4"/>
      <c r="F238" s="3"/>
      <c r="G238" s="3"/>
      <c r="H238" s="3"/>
      <c r="I238" s="3"/>
      <c r="J238" s="3"/>
      <c r="K238" s="3"/>
      <c r="L238" s="3"/>
      <c r="M238" s="3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</row>
    <row r="239" spans="1:52" s="48" customFormat="1" x14ac:dyDescent="0.3">
      <c r="A239" s="1"/>
      <c r="B239" s="2"/>
      <c r="C239" s="47"/>
      <c r="E239" s="4"/>
      <c r="F239" s="3"/>
      <c r="G239" s="3"/>
      <c r="H239" s="3"/>
      <c r="I239" s="3"/>
      <c r="J239" s="3"/>
      <c r="K239" s="3"/>
      <c r="L239" s="3"/>
      <c r="M239" s="3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AZ239" s="46"/>
    </row>
    <row r="240" spans="1:52" s="48" customFormat="1" x14ac:dyDescent="0.3">
      <c r="A240" s="1"/>
      <c r="B240" s="2"/>
      <c r="C240" s="47"/>
      <c r="E240" s="4"/>
      <c r="F240" s="3"/>
      <c r="G240" s="3"/>
      <c r="H240" s="3"/>
      <c r="I240" s="3"/>
      <c r="J240" s="3"/>
      <c r="K240" s="3"/>
      <c r="L240" s="3"/>
      <c r="M240" s="3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</row>
    <row r="241" spans="1:52" s="48" customFormat="1" x14ac:dyDescent="0.3">
      <c r="A241" s="1"/>
      <c r="B241" s="2"/>
      <c r="C241" s="47"/>
      <c r="E241" s="4"/>
      <c r="F241" s="3"/>
      <c r="G241" s="3"/>
      <c r="H241" s="3"/>
      <c r="I241" s="3"/>
      <c r="J241" s="3"/>
      <c r="K241" s="3"/>
      <c r="L241" s="3"/>
      <c r="M241" s="3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AZ241" s="46"/>
    </row>
    <row r="242" spans="1:52" s="48" customFormat="1" x14ac:dyDescent="0.3">
      <c r="A242" s="1"/>
      <c r="B242" s="2"/>
      <c r="C242" s="47"/>
      <c r="E242" s="4"/>
      <c r="F242" s="3"/>
      <c r="G242" s="3"/>
      <c r="H242" s="3"/>
      <c r="I242" s="3"/>
      <c r="J242" s="3"/>
      <c r="K242" s="3"/>
      <c r="L242" s="3"/>
      <c r="M242" s="3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46"/>
      <c r="AZ242" s="46"/>
    </row>
    <row r="243" spans="1:52" s="48" customFormat="1" x14ac:dyDescent="0.3">
      <c r="A243" s="1"/>
      <c r="B243" s="2"/>
      <c r="C243" s="47"/>
      <c r="E243" s="4"/>
      <c r="F243" s="3"/>
      <c r="G243" s="3"/>
      <c r="H243" s="3"/>
      <c r="I243" s="3"/>
      <c r="J243" s="3"/>
      <c r="K243" s="3"/>
      <c r="L243" s="3"/>
      <c r="M243" s="3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AZ243" s="46"/>
    </row>
    <row r="244" spans="1:52" s="48" customFormat="1" x14ac:dyDescent="0.3">
      <c r="A244" s="1"/>
      <c r="B244" s="2"/>
      <c r="C244" s="47"/>
      <c r="E244" s="4"/>
      <c r="F244" s="3"/>
      <c r="G244" s="3"/>
      <c r="H244" s="3"/>
      <c r="I244" s="3"/>
      <c r="J244" s="3"/>
      <c r="K244" s="3"/>
      <c r="L244" s="3"/>
      <c r="M244" s="3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</row>
    <row r="245" spans="1:52" s="48" customFormat="1" x14ac:dyDescent="0.3">
      <c r="A245" s="1"/>
      <c r="B245" s="2"/>
      <c r="C245" s="47"/>
      <c r="E245" s="4"/>
      <c r="F245" s="3"/>
      <c r="G245" s="3"/>
      <c r="H245" s="3"/>
      <c r="I245" s="3"/>
      <c r="J245" s="3"/>
      <c r="K245" s="3"/>
      <c r="L245" s="3"/>
      <c r="M245" s="3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</row>
    <row r="246" spans="1:52" s="48" customFormat="1" x14ac:dyDescent="0.3">
      <c r="A246" s="1"/>
      <c r="B246" s="2"/>
      <c r="C246" s="47"/>
      <c r="E246" s="4"/>
      <c r="F246" s="3"/>
      <c r="G246" s="3"/>
      <c r="H246" s="3"/>
      <c r="I246" s="3"/>
      <c r="J246" s="3"/>
      <c r="K246" s="3"/>
      <c r="L246" s="3"/>
      <c r="M246" s="3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</row>
    <row r="247" spans="1:52" s="48" customFormat="1" x14ac:dyDescent="0.3">
      <c r="A247" s="1"/>
      <c r="B247" s="2"/>
      <c r="C247" s="47"/>
      <c r="E247" s="4"/>
      <c r="F247" s="3"/>
      <c r="G247" s="3"/>
      <c r="H247" s="3"/>
      <c r="I247" s="3"/>
      <c r="J247" s="3"/>
      <c r="K247" s="3"/>
      <c r="L247" s="3"/>
      <c r="M247" s="3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46"/>
      <c r="AZ247" s="46"/>
    </row>
    <row r="248" spans="1:52" s="48" customFormat="1" x14ac:dyDescent="0.3">
      <c r="A248" s="1"/>
      <c r="B248" s="2"/>
      <c r="C248" s="47"/>
      <c r="E248" s="4"/>
      <c r="F248" s="3"/>
      <c r="G248" s="3"/>
      <c r="H248" s="3"/>
      <c r="I248" s="3"/>
      <c r="J248" s="3"/>
      <c r="K248" s="3"/>
      <c r="L248" s="3"/>
      <c r="M248" s="3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  <c r="AW248" s="46"/>
      <c r="AX248" s="46"/>
      <c r="AY248" s="46"/>
      <c r="AZ248" s="46"/>
    </row>
    <row r="249" spans="1:52" s="48" customFormat="1" x14ac:dyDescent="0.3">
      <c r="A249" s="1"/>
      <c r="B249" s="2"/>
      <c r="C249" s="47"/>
      <c r="E249" s="4"/>
      <c r="F249" s="3"/>
      <c r="G249" s="3"/>
      <c r="H249" s="3"/>
      <c r="I249" s="3"/>
      <c r="J249" s="3"/>
      <c r="K249" s="3"/>
      <c r="L249" s="3"/>
      <c r="M249" s="3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  <c r="AW249" s="46"/>
      <c r="AX249" s="46"/>
      <c r="AY249" s="46"/>
      <c r="AZ249" s="46"/>
    </row>
    <row r="250" spans="1:52" s="48" customFormat="1" x14ac:dyDescent="0.3">
      <c r="A250" s="1"/>
      <c r="B250" s="2"/>
      <c r="C250" s="47"/>
      <c r="E250" s="4"/>
      <c r="F250" s="3"/>
      <c r="G250" s="3"/>
      <c r="H250" s="3"/>
      <c r="I250" s="3"/>
      <c r="J250" s="3"/>
      <c r="K250" s="3"/>
      <c r="L250" s="3"/>
      <c r="M250" s="3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</row>
    <row r="251" spans="1:52" s="48" customFormat="1" x14ac:dyDescent="0.3">
      <c r="A251" s="1"/>
      <c r="B251" s="2"/>
      <c r="C251" s="47"/>
      <c r="E251" s="4"/>
      <c r="F251" s="3"/>
      <c r="G251" s="3"/>
      <c r="H251" s="3"/>
      <c r="I251" s="3"/>
      <c r="J251" s="3"/>
      <c r="K251" s="3"/>
      <c r="L251" s="3"/>
      <c r="M251" s="3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46"/>
      <c r="AW251" s="46"/>
      <c r="AX251" s="46"/>
      <c r="AY251" s="46"/>
      <c r="AZ251" s="46"/>
    </row>
    <row r="252" spans="1:52" s="48" customFormat="1" x14ac:dyDescent="0.3">
      <c r="A252" s="1"/>
      <c r="B252" s="2"/>
      <c r="C252" s="47"/>
      <c r="E252" s="4"/>
      <c r="F252" s="3"/>
      <c r="G252" s="3"/>
      <c r="H252" s="3"/>
      <c r="I252" s="3"/>
      <c r="J252" s="3"/>
      <c r="K252" s="3"/>
      <c r="L252" s="3"/>
      <c r="M252" s="3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46"/>
      <c r="AW252" s="46"/>
      <c r="AX252" s="46"/>
      <c r="AY252" s="46"/>
      <c r="AZ252" s="46"/>
    </row>
    <row r="253" spans="1:52" s="48" customFormat="1" x14ac:dyDescent="0.3">
      <c r="A253" s="1"/>
      <c r="B253" s="2"/>
      <c r="C253" s="47"/>
      <c r="E253" s="4"/>
      <c r="F253" s="3"/>
      <c r="G253" s="3"/>
      <c r="H253" s="3"/>
      <c r="I253" s="3"/>
      <c r="J253" s="3"/>
      <c r="K253" s="3"/>
      <c r="L253" s="3"/>
      <c r="M253" s="3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  <c r="AW253" s="46"/>
      <c r="AX253" s="46"/>
      <c r="AY253" s="46"/>
      <c r="AZ253" s="46"/>
    </row>
    <row r="254" spans="1:52" s="48" customFormat="1" x14ac:dyDescent="0.3">
      <c r="A254" s="1"/>
      <c r="B254" s="2"/>
      <c r="C254" s="47"/>
      <c r="E254" s="4"/>
      <c r="F254" s="3"/>
      <c r="G254" s="3"/>
      <c r="H254" s="3"/>
      <c r="I254" s="3"/>
      <c r="J254" s="3"/>
      <c r="K254" s="3"/>
      <c r="L254" s="3"/>
      <c r="M254" s="3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  <c r="AV254" s="46"/>
      <c r="AW254" s="46"/>
      <c r="AX254" s="46"/>
      <c r="AY254" s="46"/>
      <c r="AZ254" s="46"/>
    </row>
    <row r="255" spans="1:52" s="48" customFormat="1" x14ac:dyDescent="0.3">
      <c r="A255" s="1"/>
      <c r="B255" s="2"/>
      <c r="C255" s="47"/>
      <c r="E255" s="4"/>
      <c r="F255" s="3"/>
      <c r="G255" s="3"/>
      <c r="H255" s="3"/>
      <c r="I255" s="3"/>
      <c r="J255" s="3"/>
      <c r="K255" s="3"/>
      <c r="L255" s="3"/>
      <c r="M255" s="3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  <c r="AY255" s="46"/>
      <c r="AZ255" s="46"/>
    </row>
    <row r="256" spans="1:52" s="48" customFormat="1" x14ac:dyDescent="0.3">
      <c r="A256" s="1"/>
      <c r="B256" s="2"/>
      <c r="C256" s="47"/>
      <c r="E256" s="4"/>
      <c r="F256" s="3"/>
      <c r="G256" s="3"/>
      <c r="H256" s="3"/>
      <c r="I256" s="3"/>
      <c r="J256" s="3"/>
      <c r="K256" s="3"/>
      <c r="L256" s="3"/>
      <c r="M256" s="3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6"/>
      <c r="AX256" s="46"/>
      <c r="AY256" s="46"/>
      <c r="AZ256" s="46"/>
    </row>
    <row r="257" spans="1:52" s="48" customFormat="1" x14ac:dyDescent="0.3">
      <c r="A257" s="1"/>
      <c r="B257" s="2"/>
      <c r="C257" s="47"/>
      <c r="E257" s="4"/>
      <c r="F257" s="3"/>
      <c r="G257" s="3"/>
      <c r="H257" s="3"/>
      <c r="I257" s="3"/>
      <c r="J257" s="3"/>
      <c r="K257" s="3"/>
      <c r="L257" s="3"/>
      <c r="M257" s="3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  <c r="AW257" s="46"/>
      <c r="AX257" s="46"/>
      <c r="AY257" s="46"/>
      <c r="AZ257" s="46"/>
    </row>
    <row r="258" spans="1:52" s="48" customFormat="1" x14ac:dyDescent="0.3">
      <c r="A258" s="1"/>
      <c r="B258" s="2"/>
      <c r="C258" s="47"/>
      <c r="E258" s="4"/>
      <c r="F258" s="3"/>
      <c r="G258" s="3"/>
      <c r="H258" s="3"/>
      <c r="I258" s="3"/>
      <c r="J258" s="3"/>
      <c r="K258" s="3"/>
      <c r="L258" s="3"/>
      <c r="M258" s="3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46"/>
      <c r="AZ258" s="46"/>
    </row>
    <row r="259" spans="1:52" s="48" customFormat="1" x14ac:dyDescent="0.3">
      <c r="A259" s="1"/>
      <c r="B259" s="2"/>
      <c r="C259" s="47"/>
      <c r="E259" s="4"/>
      <c r="F259" s="3"/>
      <c r="G259" s="3"/>
      <c r="H259" s="3"/>
      <c r="I259" s="3"/>
      <c r="J259" s="3"/>
      <c r="K259" s="3"/>
      <c r="L259" s="3"/>
      <c r="M259" s="3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AZ259" s="46"/>
    </row>
    <row r="260" spans="1:52" s="48" customFormat="1" x14ac:dyDescent="0.3">
      <c r="A260" s="1"/>
      <c r="B260" s="2"/>
      <c r="C260" s="47"/>
      <c r="E260" s="4"/>
      <c r="F260" s="3"/>
      <c r="G260" s="3"/>
      <c r="H260" s="3"/>
      <c r="I260" s="3"/>
      <c r="J260" s="3"/>
      <c r="K260" s="3"/>
      <c r="L260" s="3"/>
      <c r="M260" s="3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AZ260" s="46"/>
    </row>
    <row r="261" spans="1:52" s="48" customFormat="1" x14ac:dyDescent="0.3">
      <c r="A261" s="1"/>
      <c r="B261" s="2"/>
      <c r="C261" s="47"/>
      <c r="E261" s="4"/>
      <c r="F261" s="3"/>
      <c r="G261" s="3"/>
      <c r="H261" s="3"/>
      <c r="I261" s="3"/>
      <c r="J261" s="3"/>
      <c r="K261" s="3"/>
      <c r="L261" s="3"/>
      <c r="M261" s="3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  <c r="AV261" s="46"/>
      <c r="AW261" s="46"/>
      <c r="AX261" s="46"/>
      <c r="AY261" s="46"/>
      <c r="AZ261" s="46"/>
    </row>
    <row r="262" spans="1:52" s="48" customFormat="1" x14ac:dyDescent="0.3">
      <c r="A262" s="1"/>
      <c r="B262" s="2"/>
      <c r="C262" s="47"/>
      <c r="E262" s="4"/>
      <c r="F262" s="3"/>
      <c r="G262" s="3"/>
      <c r="H262" s="3"/>
      <c r="I262" s="3"/>
      <c r="J262" s="3"/>
      <c r="K262" s="3"/>
      <c r="L262" s="3"/>
      <c r="M262" s="3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AZ262" s="46"/>
    </row>
    <row r="263" spans="1:52" s="48" customFormat="1" x14ac:dyDescent="0.3">
      <c r="A263" s="1"/>
      <c r="B263" s="2"/>
      <c r="C263" s="47"/>
      <c r="E263" s="4"/>
      <c r="F263" s="3"/>
      <c r="G263" s="3"/>
      <c r="H263" s="3"/>
      <c r="I263" s="3"/>
      <c r="J263" s="3"/>
      <c r="K263" s="3"/>
      <c r="L263" s="3"/>
      <c r="M263" s="3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46"/>
      <c r="AZ263" s="46"/>
    </row>
    <row r="264" spans="1:52" s="48" customFormat="1" x14ac:dyDescent="0.3">
      <c r="A264" s="1"/>
      <c r="B264" s="2"/>
      <c r="C264" s="47"/>
      <c r="E264" s="4"/>
      <c r="F264" s="3"/>
      <c r="G264" s="3"/>
      <c r="H264" s="3"/>
      <c r="I264" s="3"/>
      <c r="J264" s="3"/>
      <c r="K264" s="3"/>
      <c r="L264" s="3"/>
      <c r="M264" s="3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  <c r="AV264" s="46"/>
      <c r="AW264" s="46"/>
      <c r="AX264" s="46"/>
      <c r="AY264" s="46"/>
      <c r="AZ264" s="46"/>
    </row>
    <row r="265" spans="1:52" s="48" customFormat="1" x14ac:dyDescent="0.3">
      <c r="A265" s="1"/>
      <c r="B265" s="2"/>
      <c r="C265" s="47"/>
      <c r="E265" s="4"/>
      <c r="F265" s="3"/>
      <c r="G265" s="3"/>
      <c r="H265" s="3"/>
      <c r="I265" s="3"/>
      <c r="J265" s="3"/>
      <c r="K265" s="3"/>
      <c r="L265" s="3"/>
      <c r="M265" s="3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  <c r="AW265" s="46"/>
      <c r="AX265" s="46"/>
      <c r="AY265" s="46"/>
      <c r="AZ265" s="46"/>
    </row>
    <row r="266" spans="1:52" s="48" customFormat="1" x14ac:dyDescent="0.3">
      <c r="A266" s="1"/>
      <c r="B266" s="2"/>
      <c r="C266" s="47"/>
      <c r="E266" s="4"/>
      <c r="F266" s="3"/>
      <c r="G266" s="3"/>
      <c r="H266" s="3"/>
      <c r="I266" s="3"/>
      <c r="J266" s="3"/>
      <c r="K266" s="3"/>
      <c r="L266" s="3"/>
      <c r="M266" s="3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  <c r="AW266" s="46"/>
      <c r="AX266" s="46"/>
      <c r="AY266" s="46"/>
      <c r="AZ266" s="46"/>
    </row>
    <row r="267" spans="1:52" s="48" customFormat="1" x14ac:dyDescent="0.3">
      <c r="A267" s="1"/>
      <c r="B267" s="2"/>
      <c r="C267" s="47"/>
      <c r="E267" s="4"/>
      <c r="F267" s="3"/>
      <c r="G267" s="3"/>
      <c r="H267" s="3"/>
      <c r="I267" s="3"/>
      <c r="J267" s="3"/>
      <c r="K267" s="3"/>
      <c r="L267" s="3"/>
      <c r="M267" s="3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  <c r="AV267" s="46"/>
      <c r="AW267" s="46"/>
      <c r="AX267" s="46"/>
      <c r="AY267" s="46"/>
      <c r="AZ267" s="46"/>
    </row>
    <row r="268" spans="1:52" s="48" customFormat="1" x14ac:dyDescent="0.3">
      <c r="A268" s="1"/>
      <c r="B268" s="2"/>
      <c r="C268" s="47"/>
      <c r="E268" s="4"/>
      <c r="F268" s="3"/>
      <c r="G268" s="3"/>
      <c r="H268" s="3"/>
      <c r="I268" s="3"/>
      <c r="J268" s="3"/>
      <c r="K268" s="3"/>
      <c r="L268" s="3"/>
      <c r="M268" s="3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  <c r="AS268" s="46"/>
      <c r="AT268" s="46"/>
      <c r="AU268" s="46"/>
      <c r="AV268" s="46"/>
      <c r="AW268" s="46"/>
      <c r="AX268" s="46"/>
      <c r="AY268" s="46"/>
      <c r="AZ268" s="46"/>
    </row>
    <row r="269" spans="1:52" s="48" customFormat="1" x14ac:dyDescent="0.3">
      <c r="A269" s="1"/>
      <c r="B269" s="2"/>
      <c r="C269" s="47"/>
      <c r="E269" s="4"/>
      <c r="F269" s="3"/>
      <c r="G269" s="3"/>
      <c r="H269" s="3"/>
      <c r="I269" s="3"/>
      <c r="J269" s="3"/>
      <c r="K269" s="3"/>
      <c r="L269" s="3"/>
      <c r="M269" s="3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  <c r="AS269" s="46"/>
      <c r="AT269" s="46"/>
      <c r="AU269" s="46"/>
      <c r="AV269" s="46"/>
      <c r="AW269" s="46"/>
      <c r="AX269" s="46"/>
      <c r="AY269" s="46"/>
      <c r="AZ269" s="46"/>
    </row>
    <row r="270" spans="1:52" s="48" customFormat="1" x14ac:dyDescent="0.3">
      <c r="A270" s="1"/>
      <c r="B270" s="2"/>
      <c r="C270" s="47"/>
      <c r="E270" s="4"/>
      <c r="F270" s="3"/>
      <c r="G270" s="3"/>
      <c r="H270" s="3"/>
      <c r="I270" s="3"/>
      <c r="J270" s="3"/>
      <c r="K270" s="3"/>
      <c r="L270" s="3"/>
      <c r="M270" s="3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  <c r="AW270" s="46"/>
      <c r="AX270" s="46"/>
      <c r="AY270" s="46"/>
      <c r="AZ270" s="46"/>
    </row>
  </sheetData>
  <mergeCells count="26">
    <mergeCell ref="A84:F84"/>
    <mergeCell ref="A88:F88"/>
    <mergeCell ref="A98:F98"/>
    <mergeCell ref="A120:D120"/>
    <mergeCell ref="A47:F47"/>
    <mergeCell ref="A53:F53"/>
    <mergeCell ref="A60:F60"/>
    <mergeCell ref="A67:F67"/>
    <mergeCell ref="A72:F72"/>
    <mergeCell ref="A78:F78"/>
    <mergeCell ref="C1:F2"/>
    <mergeCell ref="C3:F4"/>
    <mergeCell ref="A40:F40"/>
    <mergeCell ref="A6:F6"/>
    <mergeCell ref="B8:C8"/>
    <mergeCell ref="B9:F9"/>
    <mergeCell ref="A11:A12"/>
    <mergeCell ref="B11:B12"/>
    <mergeCell ref="C11:C12"/>
    <mergeCell ref="D11:D12"/>
    <mergeCell ref="F11:F12"/>
    <mergeCell ref="A14:F14"/>
    <mergeCell ref="A19:F19"/>
    <mergeCell ref="A26:F26"/>
    <mergeCell ref="A31:F31"/>
    <mergeCell ref="A33:F33"/>
  </mergeCells>
  <pageMargins left="0.74803149606299213" right="0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'2023'!Заголовки_для_печати</vt:lpstr>
      <vt:lpstr>'2023'!Область_печати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CHOBANYAN</dc:creator>
  <cp:lastModifiedBy>User</cp:lastModifiedBy>
  <cp:lastPrinted>2023-05-10T06:02:10Z</cp:lastPrinted>
  <dcterms:created xsi:type="dcterms:W3CDTF">2022-05-02T06:06:57Z</dcterms:created>
  <dcterms:modified xsi:type="dcterms:W3CDTF">2023-05-19T06:23:30Z</dcterms:modified>
</cp:coreProperties>
</file>