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6.06.2024\հասիքացուցակ\"/>
    </mc:Choice>
  </mc:AlternateContent>
  <xr:revisionPtr revIDLastSave="0" documentId="13_ncr:1_{5F1E7207-8619-4035-9D63-147C78055A04}" xr6:coauthVersionLast="36" xr6:coauthVersionMax="36" xr10:uidLastSave="{00000000-0000-0000-0000-000000000000}"/>
  <bookViews>
    <workbookView xWindow="0" yWindow="0" windowWidth="28800" windowHeight="11925" xr2:uid="{530F2CB0-F7A9-4609-B76F-2151DCA83C9A}"/>
  </bookViews>
  <sheets>
    <sheet name="2024 նոր" sheetId="1" r:id="rId1"/>
  </sheets>
  <definedNames>
    <definedName name="_xlnm.Print_Titles" localSheetId="0">'2024 նոր'!$13:$13</definedName>
    <definedName name="_xlnm.Print_Area" localSheetId="0">'2024 նոր'!$A$1:$G$119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" l="1"/>
  <c r="E119" i="1" s="1"/>
  <c r="C118" i="1"/>
  <c r="C119" i="1" s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18" i="1" s="1"/>
  <c r="F105" i="1"/>
  <c r="F104" i="1"/>
  <c r="E102" i="1"/>
  <c r="C102" i="1"/>
  <c r="F101" i="1"/>
  <c r="F100" i="1"/>
  <c r="F99" i="1"/>
  <c r="F98" i="1"/>
  <c r="F97" i="1"/>
  <c r="F96" i="1"/>
  <c r="F95" i="1"/>
  <c r="F102" i="1" s="1"/>
  <c r="F94" i="1"/>
  <c r="E92" i="1"/>
  <c r="C92" i="1"/>
  <c r="F91" i="1"/>
  <c r="F90" i="1"/>
  <c r="F92" i="1" s="1"/>
  <c r="E88" i="1"/>
  <c r="C88" i="1"/>
  <c r="F87" i="1"/>
  <c r="F86" i="1"/>
  <c r="F85" i="1"/>
  <c r="F88" i="1" s="1"/>
  <c r="F84" i="1"/>
  <c r="E82" i="1"/>
  <c r="C82" i="1"/>
  <c r="F81" i="1"/>
  <c r="F80" i="1"/>
  <c r="F79" i="1"/>
  <c r="F78" i="1"/>
  <c r="F82" i="1" s="1"/>
  <c r="E76" i="1"/>
  <c r="C76" i="1"/>
  <c r="F75" i="1"/>
  <c r="F76" i="1" s="1"/>
  <c r="F74" i="1"/>
  <c r="F73" i="1"/>
  <c r="E71" i="1"/>
  <c r="C71" i="1"/>
  <c r="F70" i="1"/>
  <c r="F69" i="1"/>
  <c r="F68" i="1"/>
  <c r="F67" i="1"/>
  <c r="F66" i="1"/>
  <c r="F71" i="1" s="1"/>
  <c r="F64" i="1"/>
  <c r="E64" i="1"/>
  <c r="C64" i="1"/>
  <c r="F63" i="1"/>
  <c r="F62" i="1"/>
  <c r="F61" i="1"/>
  <c r="F60" i="1"/>
  <c r="F59" i="1"/>
  <c r="E57" i="1"/>
  <c r="C57" i="1"/>
  <c r="F56" i="1"/>
  <c r="F57" i="1" s="1"/>
  <c r="F55" i="1"/>
  <c r="F54" i="1"/>
  <c r="F53" i="1"/>
  <c r="E51" i="1"/>
  <c r="C51" i="1"/>
  <c r="F50" i="1"/>
  <c r="F49" i="1"/>
  <c r="F51" i="1" s="1"/>
  <c r="F48" i="1"/>
  <c r="E46" i="1"/>
  <c r="C46" i="1"/>
  <c r="F45" i="1"/>
  <c r="F44" i="1"/>
  <c r="F43" i="1"/>
  <c r="F42" i="1"/>
  <c r="F41" i="1"/>
  <c r="F46" i="1" s="1"/>
  <c r="E39" i="1"/>
  <c r="C39" i="1"/>
  <c r="F38" i="1"/>
  <c r="F37" i="1"/>
  <c r="F36" i="1"/>
  <c r="F35" i="1"/>
  <c r="F34" i="1"/>
  <c r="F39" i="1" s="1"/>
  <c r="F32" i="1"/>
  <c r="F30" i="1"/>
  <c r="E30" i="1"/>
  <c r="C30" i="1"/>
  <c r="F29" i="1"/>
  <c r="F28" i="1"/>
  <c r="F27" i="1"/>
  <c r="E25" i="1"/>
  <c r="C25" i="1"/>
  <c r="F24" i="1"/>
  <c r="F23" i="1"/>
  <c r="F22" i="1"/>
  <c r="F21" i="1"/>
  <c r="F20" i="1"/>
  <c r="F25" i="1" s="1"/>
  <c r="F18" i="1"/>
  <c r="E18" i="1"/>
  <c r="C18" i="1"/>
  <c r="F17" i="1"/>
  <c r="F16" i="1"/>
  <c r="F15" i="1"/>
  <c r="F119" i="1" l="1"/>
  <c r="F122" i="1" s="1"/>
</calcChain>
</file>

<file path=xl/sharedStrings.xml><?xml version="1.0" encoding="utf-8"?>
<sst xmlns="http://schemas.openxmlformats.org/spreadsheetml/2006/main" count="121" uniqueCount="75">
  <si>
    <t>« Հավելված  
Աբովյան համայնքի ավագանու 2023 թվականի  դեկտեմբերի  22-ի
  N 203 - Ա որոշման</t>
  </si>
  <si>
    <t xml:space="preserve">ԱԲՈՎՅԱՆԻ  ՀԱՄԱՅՆՔԱՊԵՏԱՐԱՆԻ  ԱՇԽԱՏԱԿԱԶՄԻ  ԱՇԽԱՏՈՂՆԵՐԻ ՔԱՆԱԿԸ,  ՀԱՍՏԻՔԱՑՈՒՑԱԿԸ  ԵՎ  ՊԱՇՏՈՆԱՅԻՆ  ԴՐՈՒՅՔԱՉԱՓԵՐԸ </t>
  </si>
  <si>
    <t>1.</t>
  </si>
  <si>
    <t>Հաստիքների թիվը - 185</t>
  </si>
  <si>
    <t>2.</t>
  </si>
  <si>
    <t>Աշխատողների թիվը - 189</t>
  </si>
  <si>
    <t>3.</t>
  </si>
  <si>
    <t>Հաստիքացուցակը և պաշտոնային դրույքաչափերը`</t>
  </si>
  <si>
    <t>Հ/հ</t>
  </si>
  <si>
    <t>Հաստիքի անվանումը</t>
  </si>
  <si>
    <t>Հաստիքային միավորը</t>
  </si>
  <si>
    <t>Պաշտոնային դրույքաչափը</t>
  </si>
  <si>
    <t>Աշխատավարձի չափը</t>
  </si>
  <si>
    <t>ՔԱՂԱՔԱԿԱՆ ՊԱՇՏՈՆՆԵՐ</t>
  </si>
  <si>
    <t>Համայնքի ղեկավար</t>
  </si>
  <si>
    <t xml:space="preserve">Համայնքի ղեկավարի առաջին  տեղակալ </t>
  </si>
  <si>
    <t xml:space="preserve">Համայնքի ղեկավարի  տեղակալ </t>
  </si>
  <si>
    <t>ԸՆԴԱՄԵՆԸ</t>
  </si>
  <si>
    <t>ՀԱՅԵՑՈՂԱԿԱՆ ՊԱՇՏՈՆՆԵՐ</t>
  </si>
  <si>
    <t>Համայնքի ղեկավարի խորհրդական</t>
  </si>
  <si>
    <t>Համայնքի ղեկավարի  օգնական</t>
  </si>
  <si>
    <t>Համայնքի ղեկավարի մամուլի քարտուղար</t>
  </si>
  <si>
    <t>Ավագանու խմբակցության փորձագետ</t>
  </si>
  <si>
    <t>Համայնքի ղեկավարի առաջին  տեղակալի օգնական</t>
  </si>
  <si>
    <t>ՎԱՐՉԱԿԱՆ  ՊԱՇՏՈՆՆԵՐ</t>
  </si>
  <si>
    <t>Առինջ, Գեղաշեն, Արամուս, Բալահովիտ բնակավայրերի վարչական ղեկավարներ</t>
  </si>
  <si>
    <t>Կամարիս, Մայակովսկի, Պտղնի  բնակավայրերի վարչական ղեկավարներ</t>
  </si>
  <si>
    <t>Վերին Պտղնի, Գետարգել, Կաթնաղբյուր   բնակավայրերի վարչական ղեկավարներ</t>
  </si>
  <si>
    <t>ՀԱՄԱՅՆՔԱՅԻՆ ԾԱՌԱՅՈՒԹՅԱՆ ՊԱՇՏՈՆՆԵՐ</t>
  </si>
  <si>
    <t>Աշխատակազմի քարտուղար</t>
  </si>
  <si>
    <t>ՖԻՆԱՆՍԱՏՆՏԵՍԱԳԻՏԱԿԱՆ ԵՎ ԵԿԱՄՈՒՏՆԵՐԻ ՀԱՇՎԱՌՄԱՆ  ԲԱԺԻՆ</t>
  </si>
  <si>
    <t>Բաժնի պետ</t>
  </si>
  <si>
    <t>Բաժնի պետի տեղակալ</t>
  </si>
  <si>
    <t>Գլխավոր մասնագետ</t>
  </si>
  <si>
    <t>Առաջատար մասնագետ</t>
  </si>
  <si>
    <t>1-ին կարգի մասնագետ</t>
  </si>
  <si>
    <t>ՔԱՂԱՔԱՇԻՆՈՒԹՅԱՆ ԵՎ ՀՈՂԱՇԻՆԱՐԱՐՈՒԹՅԱՆ ԲԱԺԻՆ</t>
  </si>
  <si>
    <t>1-ին  կարգի մասնագետ</t>
  </si>
  <si>
    <t>ԾՐԱԳՐԵՐԻ, ԳՅՈՒՂԱՏՆՏԵՍՈՒԹՅԱՆ ԵՎ ԱՆՇԱՐԺ ԳՈՒՅՔԻ ԿԱՌԱՎԱՐՄԱՆ ԲԱԺԻՆ</t>
  </si>
  <si>
    <t>ՔԱՐՏՈՒՂԱՐՈՒԹՅԱՆ ԵՎ ՔԱՂԱՔԱՑԻՆԵՐԻ ՍՊԱՍԱՐԿՄԱՆ  ԲԱԺԻՆ</t>
  </si>
  <si>
    <t>ԻՐԱՎԱԲԱՆԱԿԱՆ ԲԱԺԻՆ</t>
  </si>
  <si>
    <t>Բաժնի  պետ</t>
  </si>
  <si>
    <t xml:space="preserve">Գլխավոր մասնագետ </t>
  </si>
  <si>
    <t>ԱՌԵՎՏՐԻ, ՍՊԱՍԱՐԿՄԱՆ, ՏՐԱՍՆՊՈՐՏԻ  ԵՎ ԳՈՎԱԶԴԻ  ԲԱԺԻՆ</t>
  </si>
  <si>
    <t xml:space="preserve"> ԳՆՈՒՄՆԵՐԻ ԲԱԺԻՆ</t>
  </si>
  <si>
    <t>ՍՈՑԻԱԼԱԿԱՆ ԾՐԱԳՐԵՐԻ, ԱՌՈՂՋԱՊԱՀՈՒԹՅԱՆ  ԵՎ ՏԵՂԵԿԱՏՎՈՒԹՅԱՆ ԲԱԺԻՆ</t>
  </si>
  <si>
    <t>ԿՐԹՈՒԹՅԱՆ, ՄՇԱԿՈՒՅԹԻ,  ՍՊՈՐՏԻ  ԵՎ ԵՐԻՏԱՍԱՐԴՈՒԹՅԱՆ ՀԱՐՑԵՐԻ  ԲԱԺԻՆ</t>
  </si>
  <si>
    <t>Առաջատար  մասնագետ</t>
  </si>
  <si>
    <t>ՔԱՂԱՔԱՑԻԱԿԱՆ ԿԱՑՈՒԹՅԱՆ ԱԿՏԵՐԻ ԳՐԱՆՑՄԱՆ ՀԵՏ ԿԱՊՎԱԾ ԳՈՐԾԱՌՈՒՅԹՆԵՐ ԿԱՏԱՐՈՂ ՄԱՍՆԱԳԵՏՆԵՐ</t>
  </si>
  <si>
    <t>ՔԱՂԱՔԱՑԻԱԿԱՆ ԱՇԽԱՏԱՆՔ ԿԱՏԱՐՈՂՆԵՐ</t>
  </si>
  <si>
    <t>Ֆինանսական փորձագետ</t>
  </si>
  <si>
    <t>Համայնքային  կառավարման տեղեկատվական համակարգի կառավարիչ</t>
  </si>
  <si>
    <t>Ցանցային օպերատոր</t>
  </si>
  <si>
    <t>Քաղաքացիական պաշտպանության գծով աշխատանքներ  իրականացնող</t>
  </si>
  <si>
    <t>Հասարակական կարգի պահպանության  գծով աշխատանքներ  իրականացնող</t>
  </si>
  <si>
    <t>Անասնաբույժ</t>
  </si>
  <si>
    <t>ՏԵԽՆԻԿԱԿԱՆ ՍՊԱՍԱՐԿՄԱՆ ԱՆՁՆԱԿԱԶՄ</t>
  </si>
  <si>
    <t xml:space="preserve">Տնտեսվար - պահեստապետ </t>
  </si>
  <si>
    <t>Պահեստի հաշվետար</t>
  </si>
  <si>
    <t>Տեխնիկական սպասարկող</t>
  </si>
  <si>
    <t>Համակարգչային տեխնիկան սպասարկող</t>
  </si>
  <si>
    <t>Վարորդ</t>
  </si>
  <si>
    <t>Գործավար</t>
  </si>
  <si>
    <t>Ավագանու խմբակցության գործավար</t>
  </si>
  <si>
    <t>Էլեկտրիկ</t>
  </si>
  <si>
    <t>Տնտեսական աշխատող</t>
  </si>
  <si>
    <t>Հավաքարար</t>
  </si>
  <si>
    <t>Բնակավայրի վարչական շենքի հավաքարար</t>
  </si>
  <si>
    <t>Բնակավայրերի վարձակալական տարածքների հաշվառող</t>
  </si>
  <si>
    <t>»։</t>
  </si>
  <si>
    <t>Հանրային միջոցառումների կանոնակարգման պատասխանատու</t>
  </si>
  <si>
    <t>Կապիտալ աշխատանքների մշտադիտարկման պատասխանատու</t>
  </si>
  <si>
    <t>Տնտեսվար- պահեստապետի օգնական</t>
  </si>
  <si>
    <t>Ցրիչ</t>
  </si>
  <si>
    <t>Հավելված  
Աբովյան համայնքի ավագանու 2024 թվականի հունիսի 26-ի
N  83 -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</si>
</sst>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р_.;[Red]#,##0_р_."/>
    <numFmt numFmtId="165" formatCode="#,##0;[Red]#,##0"/>
    <numFmt numFmtId="166" formatCode="0.0"/>
  </numFmts>
  <fonts count="8" x14ac:knownFonts="1">
    <font>
      <sz val="10"/>
      <name val="Arial Cyr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9"/>
      <name val="GHEA Grapalat"/>
      <family val="3"/>
    </font>
    <font>
      <sz val="11"/>
      <name val="GHEA Grapalat"/>
      <family val="3"/>
    </font>
    <font>
      <b/>
      <i/>
      <u/>
      <sz val="10"/>
      <name val="GHEA Grapalat"/>
      <family val="3"/>
    </font>
    <font>
      <b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0" xfId="0" applyFont="1" applyFill="1" applyBorder="1"/>
    <xf numFmtId="0" fontId="3" fillId="2" borderId="0" xfId="0" applyFont="1" applyFill="1"/>
    <xf numFmtId="0" fontId="1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/>
    <xf numFmtId="49" fontId="5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E6F5-E067-4691-92FF-ABD8C426A9DE}">
  <dimension ref="A1:AZ276"/>
  <sheetViews>
    <sheetView tabSelected="1" zoomScaleNormal="100" workbookViewId="0">
      <selection activeCell="L9" sqref="L9"/>
    </sheetView>
  </sheetViews>
  <sheetFormatPr defaultColWidth="9.140625" defaultRowHeight="16.5" x14ac:dyDescent="0.3"/>
  <cols>
    <col min="1" max="1" width="5.5703125" style="1" customWidth="1"/>
    <col min="2" max="2" width="50.28515625" style="2" customWidth="1"/>
    <col min="3" max="3" width="6.7109375" style="1" customWidth="1"/>
    <col min="4" max="4" width="12.7109375" style="39" customWidth="1"/>
    <col min="5" max="5" width="9.140625" style="3" hidden="1" customWidth="1"/>
    <col min="6" max="6" width="16.140625" style="3" customWidth="1"/>
    <col min="7" max="7" width="3" style="3" customWidth="1"/>
    <col min="8" max="8" width="18.7109375" style="3" customWidth="1"/>
    <col min="9" max="9" width="11.5703125" style="3" customWidth="1"/>
    <col min="10" max="16384" width="9.140625" style="3"/>
  </cols>
  <sheetData>
    <row r="1" spans="1:37" ht="34.5" customHeight="1" x14ac:dyDescent="0.25">
      <c r="C1" s="50" t="s">
        <v>74</v>
      </c>
      <c r="D1" s="50"/>
      <c r="E1" s="50"/>
      <c r="F1" s="50"/>
    </row>
    <row r="2" spans="1:37" ht="27" customHeight="1" x14ac:dyDescent="0.25">
      <c r="C2" s="50"/>
      <c r="D2" s="50"/>
      <c r="E2" s="50"/>
      <c r="F2" s="50"/>
    </row>
    <row r="3" spans="1:37" ht="34.5" customHeight="1" x14ac:dyDescent="0.25">
      <c r="C3" s="50" t="s">
        <v>0</v>
      </c>
      <c r="D3" s="50"/>
      <c r="E3" s="50"/>
      <c r="F3" s="50"/>
    </row>
    <row r="4" spans="1:37" ht="27" customHeight="1" x14ac:dyDescent="0.25">
      <c r="C4" s="50"/>
      <c r="D4" s="50"/>
      <c r="E4" s="50"/>
      <c r="F4" s="50"/>
    </row>
    <row r="5" spans="1:37" s="4" customFormat="1" ht="55.5" customHeight="1" x14ac:dyDescent="0.2">
      <c r="A5" s="51" t="s">
        <v>1</v>
      </c>
      <c r="B5" s="51"/>
      <c r="C5" s="51"/>
      <c r="D5" s="51"/>
      <c r="E5" s="51"/>
      <c r="F5" s="51"/>
    </row>
    <row r="6" spans="1:37" s="4" customFormat="1" ht="12" customHeight="1" x14ac:dyDescent="0.2">
      <c r="A6" s="43"/>
      <c r="B6" s="43"/>
      <c r="C6" s="43"/>
      <c r="D6" s="43"/>
      <c r="E6" s="43"/>
      <c r="F6" s="43"/>
    </row>
    <row r="7" spans="1:37" s="44" customFormat="1" ht="21.75" customHeight="1" x14ac:dyDescent="0.2">
      <c r="A7" s="44" t="s">
        <v>2</v>
      </c>
      <c r="B7" s="49" t="s">
        <v>3</v>
      </c>
      <c r="C7" s="4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s="44" customFormat="1" ht="21.75" customHeight="1" x14ac:dyDescent="0.2">
      <c r="A8" s="44" t="s">
        <v>4</v>
      </c>
      <c r="B8" s="49" t="s">
        <v>5</v>
      </c>
      <c r="C8" s="4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s="44" customFormat="1" ht="21.75" customHeight="1" x14ac:dyDescent="0.2">
      <c r="A9" s="44" t="s">
        <v>6</v>
      </c>
      <c r="B9" s="49" t="s">
        <v>7</v>
      </c>
      <c r="C9" s="49"/>
      <c r="D9" s="49"/>
      <c r="E9" s="49"/>
      <c r="F9" s="49"/>
    </row>
    <row r="10" spans="1:37" ht="15" customHeight="1" x14ac:dyDescent="0.25">
      <c r="A10" s="6"/>
      <c r="B10" s="7"/>
      <c r="C10" s="6"/>
      <c r="D10" s="8"/>
      <c r="E10" s="1"/>
    </row>
    <row r="11" spans="1:37" s="9" customFormat="1" ht="28.5" customHeight="1" x14ac:dyDescent="0.2">
      <c r="A11" s="55" t="s">
        <v>8</v>
      </c>
      <c r="B11" s="55" t="s">
        <v>9</v>
      </c>
      <c r="C11" s="56" t="s">
        <v>10</v>
      </c>
      <c r="D11" s="56" t="s">
        <v>11</v>
      </c>
      <c r="E11" s="42"/>
      <c r="F11" s="56" t="s">
        <v>12</v>
      </c>
    </row>
    <row r="12" spans="1:37" s="9" customFormat="1" ht="53.25" customHeight="1" x14ac:dyDescent="0.2">
      <c r="A12" s="55"/>
      <c r="B12" s="55"/>
      <c r="C12" s="56"/>
      <c r="D12" s="56"/>
      <c r="E12" s="42"/>
      <c r="F12" s="56"/>
    </row>
    <row r="13" spans="1:37" s="4" customFormat="1" ht="21" customHeight="1" x14ac:dyDescent="0.2">
      <c r="A13" s="10">
        <v>1</v>
      </c>
      <c r="B13" s="10">
        <v>2</v>
      </c>
      <c r="C13" s="10">
        <v>3</v>
      </c>
      <c r="D13" s="11">
        <v>4</v>
      </c>
      <c r="E13" s="10"/>
      <c r="F13" s="10">
        <v>5</v>
      </c>
    </row>
    <row r="14" spans="1:37" s="4" customFormat="1" ht="30" customHeight="1" x14ac:dyDescent="0.2">
      <c r="A14" s="57" t="s">
        <v>13</v>
      </c>
      <c r="B14" s="57"/>
      <c r="C14" s="57"/>
      <c r="D14" s="57"/>
      <c r="E14" s="57"/>
      <c r="F14" s="57"/>
    </row>
    <row r="15" spans="1:37" s="4" customFormat="1" ht="30" customHeight="1" x14ac:dyDescent="0.2">
      <c r="A15" s="10">
        <v>1</v>
      </c>
      <c r="B15" s="12" t="s">
        <v>14</v>
      </c>
      <c r="C15" s="13">
        <v>1</v>
      </c>
      <c r="D15" s="14">
        <v>710000</v>
      </c>
      <c r="E15" s="10"/>
      <c r="F15" s="15">
        <f>+D15*C15</f>
        <v>710000</v>
      </c>
      <c r="H15" s="16"/>
    </row>
    <row r="16" spans="1:37" s="4" customFormat="1" ht="30" customHeight="1" x14ac:dyDescent="0.2">
      <c r="A16" s="10">
        <v>2</v>
      </c>
      <c r="B16" s="12" t="s">
        <v>15</v>
      </c>
      <c r="C16" s="13">
        <v>1</v>
      </c>
      <c r="D16" s="15">
        <v>575000</v>
      </c>
      <c r="E16" s="10"/>
      <c r="F16" s="15">
        <f t="shared" ref="F16" si="0">+D16*C16</f>
        <v>575000</v>
      </c>
      <c r="H16" s="16"/>
    </row>
    <row r="17" spans="1:9" s="4" customFormat="1" ht="30" customHeight="1" x14ac:dyDescent="0.2">
      <c r="A17" s="10">
        <v>3</v>
      </c>
      <c r="B17" s="12" t="s">
        <v>16</v>
      </c>
      <c r="C17" s="13">
        <v>2</v>
      </c>
      <c r="D17" s="15">
        <v>545000</v>
      </c>
      <c r="E17" s="10"/>
      <c r="F17" s="15">
        <f>+D17*C17</f>
        <v>1090000</v>
      </c>
      <c r="G17" s="17"/>
      <c r="H17" s="16"/>
    </row>
    <row r="18" spans="1:9" s="22" customFormat="1" ht="30" customHeight="1" x14ac:dyDescent="0.2">
      <c r="A18" s="18"/>
      <c r="B18" s="18" t="s">
        <v>17</v>
      </c>
      <c r="C18" s="19">
        <f>SUM(C15:C17)</f>
        <v>4</v>
      </c>
      <c r="D18" s="19"/>
      <c r="E18" s="19">
        <f t="shared" ref="E18" si="1">SUM(E15:E17)</f>
        <v>0</v>
      </c>
      <c r="F18" s="40">
        <f>SUM(F15:F17)</f>
        <v>2375000</v>
      </c>
      <c r="G18" s="20"/>
      <c r="H18" s="21"/>
    </row>
    <row r="19" spans="1:9" s="22" customFormat="1" ht="30" customHeight="1" x14ac:dyDescent="0.2">
      <c r="A19" s="57" t="s">
        <v>18</v>
      </c>
      <c r="B19" s="57"/>
      <c r="C19" s="57"/>
      <c r="D19" s="57"/>
      <c r="E19" s="57"/>
      <c r="F19" s="57"/>
      <c r="G19" s="4"/>
      <c r="H19" s="16"/>
      <c r="I19" s="21"/>
    </row>
    <row r="20" spans="1:9" s="4" customFormat="1" ht="30" customHeight="1" x14ac:dyDescent="0.2">
      <c r="A20" s="10">
        <v>4</v>
      </c>
      <c r="B20" s="12" t="s">
        <v>19</v>
      </c>
      <c r="C20" s="13">
        <v>3</v>
      </c>
      <c r="D20" s="15">
        <v>530000</v>
      </c>
      <c r="E20" s="10"/>
      <c r="F20" s="15">
        <f>+D20*C20</f>
        <v>1590000</v>
      </c>
      <c r="H20" s="16"/>
    </row>
    <row r="21" spans="1:9" s="4" customFormat="1" ht="30" customHeight="1" x14ac:dyDescent="0.2">
      <c r="A21" s="10">
        <v>5</v>
      </c>
      <c r="B21" s="12" t="s">
        <v>20</v>
      </c>
      <c r="C21" s="13">
        <v>3</v>
      </c>
      <c r="D21" s="15">
        <v>520000</v>
      </c>
      <c r="E21" s="10"/>
      <c r="F21" s="15">
        <f t="shared" ref="F21:F24" si="2">+D21*C21</f>
        <v>1560000</v>
      </c>
      <c r="H21" s="16"/>
    </row>
    <row r="22" spans="1:9" s="4" customFormat="1" ht="30" customHeight="1" x14ac:dyDescent="0.2">
      <c r="A22" s="10">
        <v>6</v>
      </c>
      <c r="B22" s="12" t="s">
        <v>21</v>
      </c>
      <c r="C22" s="13">
        <v>1</v>
      </c>
      <c r="D22" s="15">
        <v>500000</v>
      </c>
      <c r="E22" s="23"/>
      <c r="F22" s="15">
        <f t="shared" si="2"/>
        <v>500000</v>
      </c>
      <c r="H22" s="16"/>
    </row>
    <row r="23" spans="1:9" s="4" customFormat="1" ht="30" customHeight="1" x14ac:dyDescent="0.2">
      <c r="A23" s="10">
        <v>7</v>
      </c>
      <c r="B23" s="12" t="s">
        <v>22</v>
      </c>
      <c r="C23" s="13">
        <v>2</v>
      </c>
      <c r="D23" s="15">
        <v>250000</v>
      </c>
      <c r="E23" s="23"/>
      <c r="F23" s="15">
        <f t="shared" si="2"/>
        <v>500000</v>
      </c>
      <c r="G23" s="17"/>
      <c r="H23" s="16"/>
    </row>
    <row r="24" spans="1:9" s="4" customFormat="1" ht="30" customHeight="1" x14ac:dyDescent="0.2">
      <c r="A24" s="10">
        <v>8</v>
      </c>
      <c r="B24" s="12" t="s">
        <v>23</v>
      </c>
      <c r="C24" s="13">
        <v>1</v>
      </c>
      <c r="D24" s="15">
        <v>372000</v>
      </c>
      <c r="E24" s="23"/>
      <c r="F24" s="15">
        <f t="shared" si="2"/>
        <v>372000</v>
      </c>
      <c r="G24" s="17"/>
      <c r="H24" s="16"/>
    </row>
    <row r="25" spans="1:9" s="22" customFormat="1" ht="30" customHeight="1" x14ac:dyDescent="0.2">
      <c r="A25" s="18"/>
      <c r="B25" s="18" t="s">
        <v>17</v>
      </c>
      <c r="C25" s="19">
        <f>SUM(C20:C24)</f>
        <v>10</v>
      </c>
      <c r="D25" s="19"/>
      <c r="E25" s="19">
        <f t="shared" ref="E25" si="3">SUM(E21:E23)</f>
        <v>0</v>
      </c>
      <c r="F25" s="40">
        <f>+F20+F21+F22+F23+F24</f>
        <v>4522000</v>
      </c>
      <c r="G25" s="20"/>
      <c r="H25" s="21"/>
    </row>
    <row r="26" spans="1:9" s="22" customFormat="1" ht="30" customHeight="1" x14ac:dyDescent="0.2">
      <c r="A26" s="57" t="s">
        <v>24</v>
      </c>
      <c r="B26" s="57"/>
      <c r="C26" s="57"/>
      <c r="D26" s="57"/>
      <c r="E26" s="57"/>
      <c r="F26" s="57"/>
      <c r="G26" s="4"/>
      <c r="H26" s="16"/>
    </row>
    <row r="27" spans="1:9" s="4" customFormat="1" ht="39.75" customHeight="1" x14ac:dyDescent="0.2">
      <c r="A27" s="10">
        <v>9</v>
      </c>
      <c r="B27" s="12" t="s">
        <v>25</v>
      </c>
      <c r="C27" s="13">
        <v>4</v>
      </c>
      <c r="D27" s="15">
        <v>446000</v>
      </c>
      <c r="E27" s="10"/>
      <c r="F27" s="15">
        <f>+C27*D27</f>
        <v>1784000</v>
      </c>
      <c r="H27" s="16"/>
    </row>
    <row r="28" spans="1:9" s="4" customFormat="1" ht="28.5" customHeight="1" x14ac:dyDescent="0.2">
      <c r="A28" s="10">
        <v>10</v>
      </c>
      <c r="B28" s="12" t="s">
        <v>26</v>
      </c>
      <c r="C28" s="13">
        <v>3</v>
      </c>
      <c r="D28" s="15">
        <v>409000</v>
      </c>
      <c r="E28" s="10"/>
      <c r="F28" s="15">
        <f t="shared" ref="F28:F29" si="4">+C28*D28</f>
        <v>1227000</v>
      </c>
      <c r="H28" s="16"/>
    </row>
    <row r="29" spans="1:9" s="4" customFormat="1" ht="33.75" customHeight="1" x14ac:dyDescent="0.2">
      <c r="A29" s="10">
        <v>11</v>
      </c>
      <c r="B29" s="12" t="s">
        <v>27</v>
      </c>
      <c r="C29" s="13">
        <v>3</v>
      </c>
      <c r="D29" s="15">
        <v>372000</v>
      </c>
      <c r="E29" s="23"/>
      <c r="F29" s="15">
        <f t="shared" si="4"/>
        <v>1116000</v>
      </c>
      <c r="G29" s="17"/>
      <c r="H29" s="16"/>
    </row>
    <row r="30" spans="1:9" s="22" customFormat="1" ht="30" customHeight="1" x14ac:dyDescent="0.2">
      <c r="A30" s="18"/>
      <c r="B30" s="18" t="s">
        <v>17</v>
      </c>
      <c r="C30" s="19">
        <f>SUM(C27:C29)</f>
        <v>10</v>
      </c>
      <c r="D30" s="19"/>
      <c r="E30" s="19">
        <f t="shared" ref="E30" si="5">SUM(E27:E29)</f>
        <v>0</v>
      </c>
      <c r="F30" s="40">
        <f>+F27+F28+F29</f>
        <v>4127000</v>
      </c>
      <c r="G30" s="20"/>
      <c r="H30" s="21"/>
    </row>
    <row r="31" spans="1:9" s="22" customFormat="1" ht="30" customHeight="1" x14ac:dyDescent="0.2">
      <c r="A31" s="57" t="s">
        <v>28</v>
      </c>
      <c r="B31" s="57"/>
      <c r="C31" s="57"/>
      <c r="D31" s="57"/>
      <c r="E31" s="57"/>
      <c r="F31" s="57"/>
      <c r="G31" s="4"/>
      <c r="H31" s="16"/>
    </row>
    <row r="32" spans="1:9" s="4" customFormat="1" ht="30" customHeight="1" x14ac:dyDescent="0.2">
      <c r="A32" s="24">
        <v>12</v>
      </c>
      <c r="B32" s="25" t="s">
        <v>29</v>
      </c>
      <c r="C32" s="24">
        <v>1</v>
      </c>
      <c r="D32" s="15">
        <v>565000</v>
      </c>
      <c r="E32" s="10"/>
      <c r="F32" s="15">
        <f>+C32*D32</f>
        <v>565000</v>
      </c>
      <c r="G32" s="16"/>
      <c r="H32" s="16"/>
    </row>
    <row r="33" spans="1:8" s="4" customFormat="1" ht="30" customHeight="1" x14ac:dyDescent="0.2">
      <c r="A33" s="58" t="s">
        <v>30</v>
      </c>
      <c r="B33" s="58"/>
      <c r="C33" s="58"/>
      <c r="D33" s="58"/>
      <c r="E33" s="58"/>
      <c r="F33" s="58"/>
      <c r="H33" s="16"/>
    </row>
    <row r="34" spans="1:8" s="4" customFormat="1" ht="30" customHeight="1" x14ac:dyDescent="0.2">
      <c r="A34" s="24">
        <v>13</v>
      </c>
      <c r="B34" s="25" t="s">
        <v>31</v>
      </c>
      <c r="C34" s="24">
        <v>1</v>
      </c>
      <c r="D34" s="15">
        <v>510000</v>
      </c>
      <c r="E34" s="15"/>
      <c r="F34" s="15">
        <f>+C34*D34</f>
        <v>510000</v>
      </c>
      <c r="H34" s="16"/>
    </row>
    <row r="35" spans="1:8" s="4" customFormat="1" ht="30" customHeight="1" x14ac:dyDescent="0.2">
      <c r="A35" s="24">
        <v>14</v>
      </c>
      <c r="B35" s="25" t="s">
        <v>32</v>
      </c>
      <c r="C35" s="24">
        <v>1</v>
      </c>
      <c r="D35" s="15">
        <v>457000</v>
      </c>
      <c r="E35" s="15"/>
      <c r="F35" s="15">
        <f t="shared" ref="F35:F38" si="6">+C35*D35</f>
        <v>457000</v>
      </c>
      <c r="H35" s="16"/>
    </row>
    <row r="36" spans="1:8" s="26" customFormat="1" ht="30" customHeight="1" x14ac:dyDescent="0.2">
      <c r="A36" s="24">
        <v>15</v>
      </c>
      <c r="B36" s="25" t="s">
        <v>33</v>
      </c>
      <c r="C36" s="24">
        <v>2</v>
      </c>
      <c r="D36" s="15">
        <v>411000</v>
      </c>
      <c r="E36" s="15"/>
      <c r="F36" s="15">
        <f t="shared" si="6"/>
        <v>822000</v>
      </c>
      <c r="G36" s="4"/>
      <c r="H36" s="16"/>
    </row>
    <row r="37" spans="1:8" s="4" customFormat="1" ht="30" customHeight="1" x14ac:dyDescent="0.2">
      <c r="A37" s="24">
        <v>16</v>
      </c>
      <c r="B37" s="25" t="s">
        <v>34</v>
      </c>
      <c r="C37" s="24">
        <v>4</v>
      </c>
      <c r="D37" s="15">
        <v>369000</v>
      </c>
      <c r="E37" s="15"/>
      <c r="F37" s="15">
        <f t="shared" si="6"/>
        <v>1476000</v>
      </c>
      <c r="H37" s="16"/>
    </row>
    <row r="38" spans="1:8" s="26" customFormat="1" ht="30" customHeight="1" x14ac:dyDescent="0.2">
      <c r="A38" s="24">
        <v>17</v>
      </c>
      <c r="B38" s="25" t="s">
        <v>35</v>
      </c>
      <c r="C38" s="24">
        <v>12</v>
      </c>
      <c r="D38" s="15">
        <v>332000</v>
      </c>
      <c r="E38" s="15"/>
      <c r="F38" s="15">
        <f t="shared" si="6"/>
        <v>3984000</v>
      </c>
      <c r="G38" s="4"/>
      <c r="H38" s="16"/>
    </row>
    <row r="39" spans="1:8" s="22" customFormat="1" ht="30" customHeight="1" x14ac:dyDescent="0.2">
      <c r="A39" s="18"/>
      <c r="B39" s="18" t="s">
        <v>17</v>
      </c>
      <c r="C39" s="19">
        <f>SUM(C34:C38)</f>
        <v>20</v>
      </c>
      <c r="D39" s="19"/>
      <c r="E39" s="19">
        <f t="shared" ref="E39:F39" si="7">+E34+E35+E36+E37+E38</f>
        <v>0</v>
      </c>
      <c r="F39" s="40">
        <f t="shared" si="7"/>
        <v>7249000</v>
      </c>
      <c r="G39" s="20"/>
      <c r="H39" s="21"/>
    </row>
    <row r="40" spans="1:8" s="4" customFormat="1" ht="41.25" customHeight="1" x14ac:dyDescent="0.2">
      <c r="A40" s="58" t="s">
        <v>36</v>
      </c>
      <c r="B40" s="58"/>
      <c r="C40" s="58"/>
      <c r="D40" s="58"/>
      <c r="E40" s="58"/>
      <c r="F40" s="58"/>
      <c r="H40" s="16"/>
    </row>
    <row r="41" spans="1:8" s="4" customFormat="1" ht="30" customHeight="1" x14ac:dyDescent="0.2">
      <c r="A41" s="24">
        <v>18</v>
      </c>
      <c r="B41" s="25" t="s">
        <v>31</v>
      </c>
      <c r="C41" s="24">
        <v>1</v>
      </c>
      <c r="D41" s="15">
        <v>510000</v>
      </c>
      <c r="E41" s="10"/>
      <c r="F41" s="15">
        <f>+C41*D41</f>
        <v>510000</v>
      </c>
      <c r="H41" s="16"/>
    </row>
    <row r="42" spans="1:8" s="4" customFormat="1" ht="30" customHeight="1" x14ac:dyDescent="0.2">
      <c r="A42" s="24">
        <v>19</v>
      </c>
      <c r="B42" s="25" t="s">
        <v>32</v>
      </c>
      <c r="C42" s="24">
        <v>1</v>
      </c>
      <c r="D42" s="15">
        <v>457000</v>
      </c>
      <c r="E42" s="10"/>
      <c r="F42" s="15">
        <f t="shared" ref="F42:F45" si="8">+C42*D42</f>
        <v>457000</v>
      </c>
      <c r="H42" s="16"/>
    </row>
    <row r="43" spans="1:8" s="26" customFormat="1" ht="30" customHeight="1" x14ac:dyDescent="0.2">
      <c r="A43" s="24">
        <v>20</v>
      </c>
      <c r="B43" s="25" t="s">
        <v>33</v>
      </c>
      <c r="C43" s="24">
        <v>8</v>
      </c>
      <c r="D43" s="15">
        <v>411000</v>
      </c>
      <c r="E43" s="27"/>
      <c r="F43" s="15">
        <f t="shared" si="8"/>
        <v>3288000</v>
      </c>
      <c r="G43" s="4"/>
      <c r="H43" s="16"/>
    </row>
    <row r="44" spans="1:8" s="26" customFormat="1" ht="30" customHeight="1" x14ac:dyDescent="0.2">
      <c r="A44" s="24">
        <v>21</v>
      </c>
      <c r="B44" s="25" t="s">
        <v>34</v>
      </c>
      <c r="C44" s="24">
        <v>6</v>
      </c>
      <c r="D44" s="15">
        <v>369000</v>
      </c>
      <c r="E44" s="27"/>
      <c r="F44" s="15">
        <f t="shared" si="8"/>
        <v>2214000</v>
      </c>
      <c r="G44" s="4"/>
      <c r="H44" s="16"/>
    </row>
    <row r="45" spans="1:8" s="26" customFormat="1" ht="30" customHeight="1" x14ac:dyDescent="0.2">
      <c r="A45" s="24">
        <v>22</v>
      </c>
      <c r="B45" s="25" t="s">
        <v>37</v>
      </c>
      <c r="C45" s="24">
        <v>4</v>
      </c>
      <c r="D45" s="15">
        <v>332000</v>
      </c>
      <c r="E45" s="27"/>
      <c r="F45" s="15">
        <f t="shared" si="8"/>
        <v>1328000</v>
      </c>
      <c r="G45" s="4"/>
      <c r="H45" s="16"/>
    </row>
    <row r="46" spans="1:8" s="22" customFormat="1" ht="30" customHeight="1" x14ac:dyDescent="0.2">
      <c r="A46" s="18"/>
      <c r="B46" s="18" t="s">
        <v>17</v>
      </c>
      <c r="C46" s="19">
        <f>SUM(C41:C45)</f>
        <v>20</v>
      </c>
      <c r="D46" s="19"/>
      <c r="E46" s="19" t="e">
        <f>+E41+E42+#REF!+#REF!+E43+E44+E45</f>
        <v>#REF!</v>
      </c>
      <c r="F46" s="40">
        <f>+F41+F42+F43+F44+F45</f>
        <v>7797000</v>
      </c>
      <c r="G46" s="20"/>
      <c r="H46" s="21"/>
    </row>
    <row r="47" spans="1:8" s="22" customFormat="1" ht="30" customHeight="1" x14ac:dyDescent="0.2">
      <c r="A47" s="52" t="s">
        <v>38</v>
      </c>
      <c r="B47" s="53"/>
      <c r="C47" s="53"/>
      <c r="D47" s="53"/>
      <c r="E47" s="53"/>
      <c r="F47" s="54"/>
      <c r="G47" s="20"/>
      <c r="H47" s="21"/>
    </row>
    <row r="48" spans="1:8" s="41" customFormat="1" ht="30" customHeight="1" x14ac:dyDescent="0.2">
      <c r="A48" s="45">
        <v>23</v>
      </c>
      <c r="B48" s="45" t="s">
        <v>31</v>
      </c>
      <c r="C48" s="46">
        <v>1</v>
      </c>
      <c r="D48" s="15">
        <v>510000</v>
      </c>
      <c r="E48" s="46"/>
      <c r="F48" s="15">
        <f>+C48*D48</f>
        <v>510000</v>
      </c>
      <c r="G48" s="47"/>
      <c r="H48" s="48"/>
    </row>
    <row r="49" spans="1:52" s="41" customFormat="1" ht="30" customHeight="1" x14ac:dyDescent="0.2">
      <c r="A49" s="45">
        <v>24</v>
      </c>
      <c r="B49" s="45" t="s">
        <v>33</v>
      </c>
      <c r="C49" s="46">
        <v>3</v>
      </c>
      <c r="D49" s="15">
        <v>411000</v>
      </c>
      <c r="E49" s="46"/>
      <c r="F49" s="15">
        <f t="shared" ref="F49:F50" si="9">+C49*D49</f>
        <v>1233000</v>
      </c>
      <c r="G49" s="47"/>
      <c r="H49" s="48"/>
    </row>
    <row r="50" spans="1:52" s="41" customFormat="1" ht="30" customHeight="1" x14ac:dyDescent="0.2">
      <c r="A50" s="45">
        <v>25</v>
      </c>
      <c r="B50" s="45" t="s">
        <v>34</v>
      </c>
      <c r="C50" s="46">
        <v>4</v>
      </c>
      <c r="D50" s="15">
        <v>369000</v>
      </c>
      <c r="E50" s="46"/>
      <c r="F50" s="15">
        <f t="shared" si="9"/>
        <v>1476000</v>
      </c>
      <c r="G50" s="47"/>
      <c r="H50" s="48"/>
    </row>
    <row r="51" spans="1:52" s="22" customFormat="1" ht="30" customHeight="1" x14ac:dyDescent="0.2">
      <c r="A51" s="18"/>
      <c r="B51" s="18" t="s">
        <v>17</v>
      </c>
      <c r="C51" s="19">
        <f>SUM(C48:C50)</f>
        <v>8</v>
      </c>
      <c r="D51" s="19"/>
      <c r="E51" s="19">
        <f t="shared" ref="E51:F51" si="10">SUM(E48:E50)</f>
        <v>0</v>
      </c>
      <c r="F51" s="40">
        <f t="shared" si="10"/>
        <v>3219000</v>
      </c>
      <c r="G51" s="20"/>
      <c r="H51" s="21"/>
    </row>
    <row r="52" spans="1:52" s="4" customFormat="1" ht="30" customHeight="1" x14ac:dyDescent="0.2">
      <c r="A52" s="58" t="s">
        <v>39</v>
      </c>
      <c r="B52" s="58"/>
      <c r="C52" s="58"/>
      <c r="D52" s="58"/>
      <c r="E52" s="58"/>
      <c r="F52" s="58"/>
      <c r="H52" s="16"/>
    </row>
    <row r="53" spans="1:52" s="4" customFormat="1" ht="30" customHeight="1" x14ac:dyDescent="0.2">
      <c r="A53" s="24">
        <v>26</v>
      </c>
      <c r="B53" s="25" t="s">
        <v>31</v>
      </c>
      <c r="C53" s="24">
        <v>1</v>
      </c>
      <c r="D53" s="15">
        <v>510000</v>
      </c>
      <c r="E53" s="10"/>
      <c r="F53" s="15">
        <f>+C53*D53</f>
        <v>510000</v>
      </c>
      <c r="H53" s="16"/>
    </row>
    <row r="54" spans="1:52" s="4" customFormat="1" ht="30" customHeight="1" x14ac:dyDescent="0.2">
      <c r="A54" s="24">
        <v>27</v>
      </c>
      <c r="B54" s="25" t="s">
        <v>33</v>
      </c>
      <c r="C54" s="24">
        <v>2</v>
      </c>
      <c r="D54" s="15">
        <v>411000</v>
      </c>
      <c r="E54" s="10"/>
      <c r="F54" s="15">
        <f t="shared" ref="F54:F56" si="11">+C54*D54</f>
        <v>822000</v>
      </c>
      <c r="H54" s="16"/>
    </row>
    <row r="55" spans="1:52" s="26" customFormat="1" ht="30" customHeight="1" x14ac:dyDescent="0.2">
      <c r="A55" s="24">
        <v>28</v>
      </c>
      <c r="B55" s="25" t="s">
        <v>34</v>
      </c>
      <c r="C55" s="24">
        <v>5</v>
      </c>
      <c r="D55" s="15">
        <v>369000</v>
      </c>
      <c r="E55" s="27"/>
      <c r="F55" s="15">
        <f t="shared" si="11"/>
        <v>1845000</v>
      </c>
      <c r="G55" s="4"/>
      <c r="H55" s="16"/>
    </row>
    <row r="56" spans="1:52" s="10" customFormat="1" ht="30" customHeight="1" x14ac:dyDescent="0.2">
      <c r="A56" s="24">
        <v>29</v>
      </c>
      <c r="B56" s="25" t="s">
        <v>35</v>
      </c>
      <c r="C56" s="24">
        <v>5</v>
      </c>
      <c r="D56" s="15">
        <v>332000</v>
      </c>
      <c r="F56" s="15">
        <f t="shared" si="11"/>
        <v>1660000</v>
      </c>
      <c r="G56" s="4"/>
      <c r="H56" s="1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s="22" customFormat="1" ht="30" customHeight="1" x14ac:dyDescent="0.2">
      <c r="A57" s="18"/>
      <c r="B57" s="18" t="s">
        <v>17</v>
      </c>
      <c r="C57" s="19">
        <f>SUM(C53:C56)</f>
        <v>13</v>
      </c>
      <c r="D57" s="19"/>
      <c r="E57" s="19">
        <f t="shared" ref="E57:F57" si="12">+E56+E55+E54+E53</f>
        <v>0</v>
      </c>
      <c r="F57" s="40">
        <f t="shared" si="12"/>
        <v>4837000</v>
      </c>
      <c r="G57" s="20"/>
      <c r="H57" s="21"/>
    </row>
    <row r="58" spans="1:52" s="4" customFormat="1" ht="28.5" customHeight="1" x14ac:dyDescent="0.2">
      <c r="A58" s="58" t="s">
        <v>40</v>
      </c>
      <c r="B58" s="58"/>
      <c r="C58" s="58"/>
      <c r="D58" s="58"/>
      <c r="E58" s="58"/>
      <c r="F58" s="58"/>
      <c r="H58" s="16"/>
    </row>
    <row r="59" spans="1:52" s="4" customFormat="1" ht="30" customHeight="1" x14ac:dyDescent="0.2">
      <c r="A59" s="24">
        <v>30</v>
      </c>
      <c r="B59" s="25" t="s">
        <v>41</v>
      </c>
      <c r="C59" s="24">
        <v>1</v>
      </c>
      <c r="D59" s="15">
        <v>510000</v>
      </c>
      <c r="E59" s="10"/>
      <c r="F59" s="15">
        <f>+C59*D59</f>
        <v>510000</v>
      </c>
      <c r="H59" s="16"/>
    </row>
    <row r="60" spans="1:52" s="4" customFormat="1" ht="30" customHeight="1" x14ac:dyDescent="0.2">
      <c r="A60" s="24">
        <v>31</v>
      </c>
      <c r="B60" s="25" t="s">
        <v>32</v>
      </c>
      <c r="C60" s="24">
        <v>1</v>
      </c>
      <c r="D60" s="15">
        <v>457000</v>
      </c>
      <c r="E60" s="10"/>
      <c r="F60" s="15">
        <f>+C60*D60</f>
        <v>457000</v>
      </c>
      <c r="H60" s="16"/>
    </row>
    <row r="61" spans="1:52" s="4" customFormat="1" ht="30" customHeight="1" x14ac:dyDescent="0.2">
      <c r="A61" s="24">
        <v>32</v>
      </c>
      <c r="B61" s="25" t="s">
        <v>42</v>
      </c>
      <c r="C61" s="24">
        <v>3</v>
      </c>
      <c r="D61" s="15">
        <v>411000</v>
      </c>
      <c r="E61" s="10"/>
      <c r="F61" s="15">
        <f t="shared" ref="F61:F63" si="13">+C61*D61</f>
        <v>1233000</v>
      </c>
      <c r="H61" s="16"/>
    </row>
    <row r="62" spans="1:52" s="4" customFormat="1" ht="30" customHeight="1" x14ac:dyDescent="0.2">
      <c r="A62" s="24">
        <v>33</v>
      </c>
      <c r="B62" s="25" t="s">
        <v>34</v>
      </c>
      <c r="C62" s="24">
        <v>4</v>
      </c>
      <c r="D62" s="15">
        <v>369000</v>
      </c>
      <c r="E62" s="10"/>
      <c r="F62" s="15">
        <f t="shared" si="13"/>
        <v>1476000</v>
      </c>
      <c r="H62" s="16"/>
    </row>
    <row r="63" spans="1:52" s="26" customFormat="1" ht="30" customHeight="1" x14ac:dyDescent="0.2">
      <c r="A63" s="24">
        <v>34</v>
      </c>
      <c r="B63" s="25" t="s">
        <v>37</v>
      </c>
      <c r="C63" s="24">
        <v>3</v>
      </c>
      <c r="D63" s="15">
        <v>332000</v>
      </c>
      <c r="E63" s="27"/>
      <c r="F63" s="15">
        <f t="shared" si="13"/>
        <v>996000</v>
      </c>
      <c r="G63" s="4"/>
      <c r="H63" s="16"/>
    </row>
    <row r="64" spans="1:52" s="22" customFormat="1" ht="30" customHeight="1" x14ac:dyDescent="0.2">
      <c r="A64" s="18"/>
      <c r="B64" s="18" t="s">
        <v>17</v>
      </c>
      <c r="C64" s="19">
        <f>SUM(C59:C63)</f>
        <v>12</v>
      </c>
      <c r="D64" s="19"/>
      <c r="E64" s="19">
        <f t="shared" ref="E64" si="14">+E59+E61+E62+E63</f>
        <v>0</v>
      </c>
      <c r="F64" s="40">
        <f>+F59+F60+F61+F62+F63</f>
        <v>4672000</v>
      </c>
      <c r="G64" s="20"/>
      <c r="H64" s="21"/>
    </row>
    <row r="65" spans="1:8" s="28" customFormat="1" ht="30" customHeight="1" x14ac:dyDescent="0.2">
      <c r="A65" s="58" t="s">
        <v>43</v>
      </c>
      <c r="B65" s="58"/>
      <c r="C65" s="58"/>
      <c r="D65" s="58"/>
      <c r="E65" s="58"/>
      <c r="F65" s="58"/>
      <c r="G65" s="4"/>
      <c r="H65" s="16"/>
    </row>
    <row r="66" spans="1:8" s="4" customFormat="1" ht="30" customHeight="1" x14ac:dyDescent="0.2">
      <c r="A66" s="24">
        <v>35</v>
      </c>
      <c r="B66" s="25" t="s">
        <v>31</v>
      </c>
      <c r="C66" s="24">
        <v>1</v>
      </c>
      <c r="D66" s="15">
        <v>510000</v>
      </c>
      <c r="E66" s="10"/>
      <c r="F66" s="15">
        <f>+C66*D66</f>
        <v>510000</v>
      </c>
      <c r="H66" s="16"/>
    </row>
    <row r="67" spans="1:8" s="4" customFormat="1" ht="30" customHeight="1" x14ac:dyDescent="0.2">
      <c r="A67" s="24">
        <v>36</v>
      </c>
      <c r="B67" s="25" t="s">
        <v>32</v>
      </c>
      <c r="C67" s="24">
        <v>1</v>
      </c>
      <c r="D67" s="15">
        <v>457000</v>
      </c>
      <c r="E67" s="10"/>
      <c r="F67" s="15">
        <f t="shared" ref="F67:F70" si="15">+C67*D67</f>
        <v>457000</v>
      </c>
      <c r="H67" s="16"/>
    </row>
    <row r="68" spans="1:8" s="26" customFormat="1" ht="30" customHeight="1" x14ac:dyDescent="0.2">
      <c r="A68" s="24">
        <v>37</v>
      </c>
      <c r="B68" s="25" t="s">
        <v>33</v>
      </c>
      <c r="C68" s="24">
        <v>3</v>
      </c>
      <c r="D68" s="15">
        <v>411000</v>
      </c>
      <c r="E68" s="27"/>
      <c r="F68" s="15">
        <f t="shared" si="15"/>
        <v>1233000</v>
      </c>
      <c r="G68" s="4"/>
      <c r="H68" s="16"/>
    </row>
    <row r="69" spans="1:8" s="26" customFormat="1" ht="30" customHeight="1" x14ac:dyDescent="0.2">
      <c r="A69" s="24">
        <v>38</v>
      </c>
      <c r="B69" s="25" t="s">
        <v>34</v>
      </c>
      <c r="C69" s="24">
        <v>3</v>
      </c>
      <c r="D69" s="15">
        <v>369000</v>
      </c>
      <c r="E69" s="27"/>
      <c r="F69" s="15">
        <f t="shared" si="15"/>
        <v>1107000</v>
      </c>
      <c r="G69" s="4"/>
      <c r="H69" s="16"/>
    </row>
    <row r="70" spans="1:8" s="4" customFormat="1" ht="30" customHeight="1" x14ac:dyDescent="0.2">
      <c r="A70" s="24">
        <v>39</v>
      </c>
      <c r="B70" s="25" t="s">
        <v>35</v>
      </c>
      <c r="C70" s="24">
        <v>3</v>
      </c>
      <c r="D70" s="15">
        <v>332000</v>
      </c>
      <c r="E70" s="10"/>
      <c r="F70" s="15">
        <f t="shared" si="15"/>
        <v>996000</v>
      </c>
      <c r="H70" s="16"/>
    </row>
    <row r="71" spans="1:8" s="22" customFormat="1" ht="30" customHeight="1" x14ac:dyDescent="0.2">
      <c r="A71" s="18"/>
      <c r="B71" s="18" t="s">
        <v>17</v>
      </c>
      <c r="C71" s="19">
        <f>SUM(C66:C70)</f>
        <v>11</v>
      </c>
      <c r="D71" s="19"/>
      <c r="E71" s="19">
        <f t="shared" ref="E71" si="16">+E66+E67+E68+E69+E70</f>
        <v>0</v>
      </c>
      <c r="F71" s="40">
        <f>+F66+F67+F68+F69+F70</f>
        <v>4303000</v>
      </c>
      <c r="G71" s="20"/>
      <c r="H71" s="21"/>
    </row>
    <row r="72" spans="1:8" s="4" customFormat="1" ht="26.25" customHeight="1" x14ac:dyDescent="0.2">
      <c r="A72" s="58" t="s">
        <v>44</v>
      </c>
      <c r="B72" s="58"/>
      <c r="C72" s="58"/>
      <c r="D72" s="58"/>
      <c r="E72" s="58"/>
      <c r="F72" s="58"/>
      <c r="H72" s="16"/>
    </row>
    <row r="73" spans="1:8" s="26" customFormat="1" ht="30" customHeight="1" x14ac:dyDescent="0.2">
      <c r="A73" s="24">
        <v>40</v>
      </c>
      <c r="B73" s="25" t="s">
        <v>31</v>
      </c>
      <c r="C73" s="24">
        <v>1</v>
      </c>
      <c r="D73" s="15">
        <v>510000</v>
      </c>
      <c r="E73" s="27"/>
      <c r="F73" s="15">
        <f>+C73*D73</f>
        <v>510000</v>
      </c>
      <c r="G73" s="4"/>
      <c r="H73" s="16"/>
    </row>
    <row r="74" spans="1:8" s="26" customFormat="1" ht="30" customHeight="1" x14ac:dyDescent="0.2">
      <c r="A74" s="24">
        <v>41</v>
      </c>
      <c r="B74" s="25" t="s">
        <v>33</v>
      </c>
      <c r="C74" s="24">
        <v>2</v>
      </c>
      <c r="D74" s="15">
        <v>411000</v>
      </c>
      <c r="E74" s="27"/>
      <c r="F74" s="15">
        <f t="shared" ref="F74:F75" si="17">+C74*D74</f>
        <v>822000</v>
      </c>
      <c r="G74" s="4"/>
      <c r="H74" s="16"/>
    </row>
    <row r="75" spans="1:8" s="26" customFormat="1" ht="30" customHeight="1" x14ac:dyDescent="0.2">
      <c r="A75" s="24">
        <v>42</v>
      </c>
      <c r="B75" s="25" t="s">
        <v>34</v>
      </c>
      <c r="C75" s="24">
        <v>2</v>
      </c>
      <c r="D75" s="15">
        <v>369000</v>
      </c>
      <c r="E75" s="27"/>
      <c r="F75" s="15">
        <f t="shared" si="17"/>
        <v>738000</v>
      </c>
      <c r="G75" s="4"/>
      <c r="H75" s="16"/>
    </row>
    <row r="76" spans="1:8" s="22" customFormat="1" ht="30" customHeight="1" x14ac:dyDescent="0.2">
      <c r="A76" s="18">
        <v>43</v>
      </c>
      <c r="B76" s="18" t="s">
        <v>17</v>
      </c>
      <c r="C76" s="19">
        <f>SUM(C73:C75)</f>
        <v>5</v>
      </c>
      <c r="D76" s="19"/>
      <c r="E76" s="19">
        <f t="shared" ref="E76:F76" si="18">+E73+E74+E75</f>
        <v>0</v>
      </c>
      <c r="F76" s="40">
        <f t="shared" si="18"/>
        <v>2070000</v>
      </c>
      <c r="G76" s="20"/>
      <c r="H76" s="21"/>
    </row>
    <row r="77" spans="1:8" s="4" customFormat="1" ht="30" customHeight="1" x14ac:dyDescent="0.2">
      <c r="A77" s="58" t="s">
        <v>45</v>
      </c>
      <c r="B77" s="58"/>
      <c r="C77" s="58"/>
      <c r="D77" s="58"/>
      <c r="E77" s="58"/>
      <c r="F77" s="58"/>
      <c r="H77" s="16"/>
    </row>
    <row r="78" spans="1:8" s="4" customFormat="1" ht="30" customHeight="1" x14ac:dyDescent="0.2">
      <c r="A78" s="24">
        <v>44</v>
      </c>
      <c r="B78" s="25" t="s">
        <v>31</v>
      </c>
      <c r="C78" s="24">
        <v>1</v>
      </c>
      <c r="D78" s="15">
        <v>510000</v>
      </c>
      <c r="E78" s="10"/>
      <c r="F78" s="15">
        <f>+C78*D78</f>
        <v>510000</v>
      </c>
      <c r="H78" s="16"/>
    </row>
    <row r="79" spans="1:8" s="4" customFormat="1" ht="30" customHeight="1" x14ac:dyDescent="0.2">
      <c r="A79" s="24">
        <v>45</v>
      </c>
      <c r="B79" s="25" t="s">
        <v>33</v>
      </c>
      <c r="C79" s="24">
        <v>1</v>
      </c>
      <c r="D79" s="15">
        <v>411000</v>
      </c>
      <c r="E79" s="10"/>
      <c r="F79" s="15">
        <f t="shared" ref="F79:F81" si="19">+C79*D79</f>
        <v>411000</v>
      </c>
      <c r="H79" s="16"/>
    </row>
    <row r="80" spans="1:8" s="4" customFormat="1" ht="30" customHeight="1" x14ac:dyDescent="0.2">
      <c r="A80" s="24">
        <v>46</v>
      </c>
      <c r="B80" s="25" t="s">
        <v>34</v>
      </c>
      <c r="C80" s="24">
        <v>4</v>
      </c>
      <c r="D80" s="15">
        <v>369000</v>
      </c>
      <c r="E80" s="10"/>
      <c r="F80" s="15">
        <f t="shared" si="19"/>
        <v>1476000</v>
      </c>
      <c r="H80" s="16"/>
    </row>
    <row r="81" spans="1:52" s="28" customFormat="1" ht="30" customHeight="1" x14ac:dyDescent="0.2">
      <c r="A81" s="24">
        <v>47</v>
      </c>
      <c r="B81" s="25" t="s">
        <v>35</v>
      </c>
      <c r="C81" s="24">
        <v>1</v>
      </c>
      <c r="D81" s="15">
        <v>332000</v>
      </c>
      <c r="E81" s="23"/>
      <c r="F81" s="15">
        <f t="shared" si="19"/>
        <v>332000</v>
      </c>
      <c r="G81" s="16"/>
      <c r="H81" s="16"/>
    </row>
    <row r="82" spans="1:52" s="22" customFormat="1" ht="30" customHeight="1" x14ac:dyDescent="0.2">
      <c r="A82" s="18"/>
      <c r="B82" s="18" t="s">
        <v>17</v>
      </c>
      <c r="C82" s="19">
        <f>SUM(C78:C81)</f>
        <v>7</v>
      </c>
      <c r="D82" s="19"/>
      <c r="E82" s="19">
        <f t="shared" ref="E82" si="20">+E78+E79+E80+E81</f>
        <v>0</v>
      </c>
      <c r="F82" s="40">
        <f>SUM(F78:F81)</f>
        <v>2729000</v>
      </c>
      <c r="G82" s="20"/>
      <c r="H82" s="21"/>
    </row>
    <row r="83" spans="1:52" s="4" customFormat="1" ht="36.75" customHeight="1" x14ac:dyDescent="0.2">
      <c r="A83" s="58" t="s">
        <v>46</v>
      </c>
      <c r="B83" s="58"/>
      <c r="C83" s="58"/>
      <c r="D83" s="58"/>
      <c r="E83" s="58"/>
      <c r="F83" s="58"/>
      <c r="H83" s="16"/>
    </row>
    <row r="84" spans="1:52" s="26" customFormat="1" ht="30" customHeight="1" x14ac:dyDescent="0.2">
      <c r="A84" s="24">
        <v>48</v>
      </c>
      <c r="B84" s="25" t="s">
        <v>31</v>
      </c>
      <c r="C84" s="24">
        <v>1</v>
      </c>
      <c r="D84" s="15">
        <v>510000</v>
      </c>
      <c r="E84" s="27"/>
      <c r="F84" s="15">
        <f>+C84*D84</f>
        <v>510000</v>
      </c>
      <c r="G84" s="4"/>
      <c r="H84" s="16"/>
    </row>
    <row r="85" spans="1:52" s="26" customFormat="1" ht="30" customHeight="1" x14ac:dyDescent="0.2">
      <c r="A85" s="24">
        <v>49</v>
      </c>
      <c r="B85" s="25" t="s">
        <v>33</v>
      </c>
      <c r="C85" s="24">
        <v>1</v>
      </c>
      <c r="D85" s="15">
        <v>411000</v>
      </c>
      <c r="E85" s="27"/>
      <c r="F85" s="15">
        <f t="shared" ref="F85:F87" si="21">+C85*D85</f>
        <v>411000</v>
      </c>
      <c r="G85" s="4"/>
      <c r="H85" s="16"/>
    </row>
    <row r="86" spans="1:52" s="10" customFormat="1" ht="30" customHeight="1" x14ac:dyDescent="0.2">
      <c r="A86" s="24">
        <v>50</v>
      </c>
      <c r="B86" s="25" t="s">
        <v>47</v>
      </c>
      <c r="C86" s="24">
        <v>2</v>
      </c>
      <c r="D86" s="15">
        <v>369000</v>
      </c>
      <c r="F86" s="15">
        <f t="shared" si="21"/>
        <v>738000</v>
      </c>
      <c r="G86" s="4"/>
      <c r="H86" s="1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s="10" customFormat="1" ht="30" customHeight="1" x14ac:dyDescent="0.2">
      <c r="A87" s="24">
        <v>51</v>
      </c>
      <c r="B87" s="25" t="s">
        <v>35</v>
      </c>
      <c r="C87" s="24">
        <v>2</v>
      </c>
      <c r="D87" s="15">
        <v>332000</v>
      </c>
      <c r="F87" s="15">
        <f t="shared" si="21"/>
        <v>664000</v>
      </c>
      <c r="G87" s="4"/>
      <c r="H87" s="1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s="22" customFormat="1" ht="30" customHeight="1" x14ac:dyDescent="0.2">
      <c r="A88" s="18"/>
      <c r="B88" s="18" t="s">
        <v>17</v>
      </c>
      <c r="C88" s="19">
        <f>SUM(C84:C87)</f>
        <v>6</v>
      </c>
      <c r="D88" s="19"/>
      <c r="E88" s="19">
        <f t="shared" ref="E88" si="22">+E84+E85+E86+E87</f>
        <v>0</v>
      </c>
      <c r="F88" s="40">
        <f>+F84+F85+F86+F87</f>
        <v>2323000</v>
      </c>
      <c r="G88" s="20"/>
      <c r="H88" s="21"/>
    </row>
    <row r="89" spans="1:52" s="22" customFormat="1" ht="48.75" customHeight="1" x14ac:dyDescent="0.2">
      <c r="A89" s="58" t="s">
        <v>48</v>
      </c>
      <c r="B89" s="58"/>
      <c r="C89" s="58"/>
      <c r="D89" s="58"/>
      <c r="E89" s="58"/>
      <c r="F89" s="58"/>
      <c r="G89" s="4"/>
      <c r="H89" s="16"/>
    </row>
    <row r="90" spans="1:52" s="4" customFormat="1" ht="30" customHeight="1" x14ac:dyDescent="0.2">
      <c r="A90" s="24">
        <v>52</v>
      </c>
      <c r="B90" s="25" t="s">
        <v>33</v>
      </c>
      <c r="C90" s="24">
        <v>1</v>
      </c>
      <c r="D90" s="15">
        <v>411000</v>
      </c>
      <c r="E90" s="15"/>
      <c r="F90" s="15">
        <f>+C90*D90</f>
        <v>411000</v>
      </c>
      <c r="H90" s="16"/>
    </row>
    <row r="91" spans="1:52" s="4" customFormat="1" ht="30" customHeight="1" x14ac:dyDescent="0.2">
      <c r="A91" s="24">
        <v>53</v>
      </c>
      <c r="B91" s="25" t="s">
        <v>47</v>
      </c>
      <c r="C91" s="24">
        <v>2</v>
      </c>
      <c r="D91" s="15">
        <v>369000</v>
      </c>
      <c r="E91" s="15"/>
      <c r="F91" s="15">
        <f t="shared" ref="F91" si="23">+C91*D91</f>
        <v>738000</v>
      </c>
      <c r="H91" s="16"/>
    </row>
    <row r="92" spans="1:52" s="22" customFormat="1" ht="30" customHeight="1" x14ac:dyDescent="0.2">
      <c r="A92" s="18"/>
      <c r="B92" s="18" t="s">
        <v>17</v>
      </c>
      <c r="C92" s="19">
        <f>SUM(C90:C91)</f>
        <v>3</v>
      </c>
      <c r="D92" s="19"/>
      <c r="E92" s="19">
        <f t="shared" ref="E92" si="24">+E90+E91</f>
        <v>0</v>
      </c>
      <c r="F92" s="40">
        <f>+F90+F91</f>
        <v>1149000</v>
      </c>
      <c r="G92" s="20"/>
      <c r="H92" s="21"/>
    </row>
    <row r="93" spans="1:52" s="41" customFormat="1" ht="30" customHeight="1" x14ac:dyDescent="0.2">
      <c r="A93" s="58" t="s">
        <v>49</v>
      </c>
      <c r="B93" s="58"/>
      <c r="C93" s="58"/>
      <c r="D93" s="58"/>
      <c r="E93" s="58"/>
      <c r="F93" s="58"/>
      <c r="G93" s="4"/>
      <c r="H93" s="16"/>
    </row>
    <row r="94" spans="1:52" s="4" customFormat="1" ht="30" customHeight="1" x14ac:dyDescent="0.2">
      <c r="A94" s="10">
        <v>54</v>
      </c>
      <c r="B94" s="12" t="s">
        <v>50</v>
      </c>
      <c r="C94" s="13">
        <v>1</v>
      </c>
      <c r="D94" s="15">
        <v>457000</v>
      </c>
      <c r="E94" s="29"/>
      <c r="F94" s="15">
        <f>+C94*D94</f>
        <v>457000</v>
      </c>
      <c r="G94" s="17"/>
      <c r="H94" s="16"/>
    </row>
    <row r="95" spans="1:52" s="4" customFormat="1" ht="37.5" customHeight="1" x14ac:dyDescent="0.2">
      <c r="A95" s="10">
        <v>55</v>
      </c>
      <c r="B95" s="12" t="s">
        <v>51</v>
      </c>
      <c r="C95" s="13">
        <v>1</v>
      </c>
      <c r="D95" s="15">
        <v>411000</v>
      </c>
      <c r="E95" s="29"/>
      <c r="F95" s="15">
        <f t="shared" ref="F95:F100" si="25">+C95*D95</f>
        <v>411000</v>
      </c>
      <c r="H95" s="16"/>
    </row>
    <row r="96" spans="1:52" s="4" customFormat="1" ht="24.75" customHeight="1" x14ac:dyDescent="0.2">
      <c r="A96" s="10">
        <v>56</v>
      </c>
      <c r="B96" s="12" t="s">
        <v>52</v>
      </c>
      <c r="C96" s="13">
        <v>1</v>
      </c>
      <c r="D96" s="15">
        <v>369000</v>
      </c>
      <c r="E96" s="29"/>
      <c r="F96" s="15">
        <f t="shared" si="25"/>
        <v>369000</v>
      </c>
      <c r="H96" s="16"/>
    </row>
    <row r="97" spans="1:37" s="4" customFormat="1" ht="32.25" customHeight="1" x14ac:dyDescent="0.2">
      <c r="A97" s="10">
        <v>57</v>
      </c>
      <c r="B97" s="12" t="s">
        <v>70</v>
      </c>
      <c r="C97" s="13">
        <v>1</v>
      </c>
      <c r="D97" s="15">
        <v>411000</v>
      </c>
      <c r="E97" s="29"/>
      <c r="F97" s="15">
        <f t="shared" si="25"/>
        <v>411000</v>
      </c>
      <c r="H97" s="16"/>
    </row>
    <row r="98" spans="1:37" s="4" customFormat="1" ht="32.25" customHeight="1" x14ac:dyDescent="0.2">
      <c r="A98" s="10">
        <v>58</v>
      </c>
      <c r="B98" s="12" t="s">
        <v>53</v>
      </c>
      <c r="C98" s="13">
        <v>1</v>
      </c>
      <c r="D98" s="15">
        <v>411000</v>
      </c>
      <c r="E98" s="29"/>
      <c r="F98" s="15">
        <f t="shared" si="25"/>
        <v>411000</v>
      </c>
      <c r="H98" s="16"/>
    </row>
    <row r="99" spans="1:37" s="4" customFormat="1" ht="35.25" customHeight="1" x14ac:dyDescent="0.2">
      <c r="A99" s="10">
        <v>59</v>
      </c>
      <c r="B99" s="12" t="s">
        <v>54</v>
      </c>
      <c r="C99" s="13">
        <v>1</v>
      </c>
      <c r="D99" s="15">
        <v>369000</v>
      </c>
      <c r="E99" s="29"/>
      <c r="F99" s="15">
        <f t="shared" si="25"/>
        <v>369000</v>
      </c>
      <c r="H99" s="16"/>
    </row>
    <row r="100" spans="1:37" s="4" customFormat="1" ht="35.25" customHeight="1" x14ac:dyDescent="0.2">
      <c r="A100" s="10">
        <v>60</v>
      </c>
      <c r="B100" s="12" t="s">
        <v>71</v>
      </c>
      <c r="C100" s="13">
        <v>1</v>
      </c>
      <c r="D100" s="15">
        <v>369000</v>
      </c>
      <c r="E100" s="29"/>
      <c r="F100" s="15">
        <f t="shared" si="25"/>
        <v>369000</v>
      </c>
      <c r="H100" s="16"/>
    </row>
    <row r="101" spans="1:37" s="4" customFormat="1" ht="34.5" customHeight="1" x14ac:dyDescent="0.2">
      <c r="A101" s="10">
        <v>61</v>
      </c>
      <c r="B101" s="12" t="s">
        <v>55</v>
      </c>
      <c r="C101" s="13">
        <v>4</v>
      </c>
      <c r="D101" s="15">
        <v>180000</v>
      </c>
      <c r="E101" s="29"/>
      <c r="F101" s="15">
        <f>+C101*D101</f>
        <v>720000</v>
      </c>
      <c r="G101" s="17"/>
      <c r="H101" s="16"/>
    </row>
    <row r="102" spans="1:37" s="22" customFormat="1" ht="30" customHeight="1" x14ac:dyDescent="0.2">
      <c r="A102" s="18"/>
      <c r="B102" s="18" t="s">
        <v>17</v>
      </c>
      <c r="C102" s="19">
        <f>SUM(C94:C101)</f>
        <v>11</v>
      </c>
      <c r="D102" s="19"/>
      <c r="E102" s="19">
        <f>+E94+E95+E96+E97+E98+E99+E101</f>
        <v>0</v>
      </c>
      <c r="F102" s="40">
        <f>SUM(F94:F101)</f>
        <v>3517000</v>
      </c>
      <c r="G102" s="20"/>
      <c r="H102" s="21"/>
    </row>
    <row r="103" spans="1:37" s="22" customFormat="1" ht="30" customHeight="1" x14ac:dyDescent="0.2">
      <c r="A103" s="58" t="s">
        <v>56</v>
      </c>
      <c r="B103" s="58"/>
      <c r="C103" s="58"/>
      <c r="D103" s="58"/>
      <c r="E103" s="58"/>
      <c r="F103" s="58"/>
      <c r="G103" s="4"/>
      <c r="H103" s="16"/>
    </row>
    <row r="104" spans="1:37" s="4" customFormat="1" ht="30" customHeight="1" x14ac:dyDescent="0.2">
      <c r="A104" s="10">
        <v>62</v>
      </c>
      <c r="B104" s="12" t="s">
        <v>57</v>
      </c>
      <c r="C104" s="10">
        <v>1</v>
      </c>
      <c r="D104" s="15">
        <v>411000</v>
      </c>
      <c r="E104" s="10"/>
      <c r="F104" s="15">
        <f>+C104*D104</f>
        <v>411000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</row>
    <row r="105" spans="1:37" s="4" customFormat="1" ht="30" customHeight="1" x14ac:dyDescent="0.2">
      <c r="A105" s="10">
        <v>63</v>
      </c>
      <c r="B105" s="12" t="s">
        <v>58</v>
      </c>
      <c r="C105" s="10">
        <v>1</v>
      </c>
      <c r="D105" s="15">
        <v>369000</v>
      </c>
      <c r="E105" s="10"/>
      <c r="F105" s="15">
        <f>+C105*D105</f>
        <v>369000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</row>
    <row r="106" spans="1:37" s="4" customFormat="1" ht="30" customHeight="1" x14ac:dyDescent="0.2">
      <c r="A106" s="10">
        <v>64</v>
      </c>
      <c r="B106" s="12" t="s">
        <v>72</v>
      </c>
      <c r="C106" s="10">
        <v>1</v>
      </c>
      <c r="D106" s="15">
        <v>250000</v>
      </c>
      <c r="E106" s="10"/>
      <c r="F106" s="15">
        <f t="shared" ref="F106:F117" si="26">+C106*D106</f>
        <v>250000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</row>
    <row r="107" spans="1:37" s="4" customFormat="1" ht="33" customHeight="1" x14ac:dyDescent="0.2">
      <c r="A107" s="10">
        <v>65</v>
      </c>
      <c r="B107" s="12" t="s">
        <v>59</v>
      </c>
      <c r="C107" s="10">
        <v>1</v>
      </c>
      <c r="D107" s="15">
        <v>298000</v>
      </c>
      <c r="E107" s="10"/>
      <c r="F107" s="15">
        <f t="shared" si="26"/>
        <v>298000</v>
      </c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</row>
    <row r="108" spans="1:37" s="4" customFormat="1" ht="33" customHeight="1" x14ac:dyDescent="0.2">
      <c r="A108" s="10">
        <v>66</v>
      </c>
      <c r="B108" s="12" t="s">
        <v>60</v>
      </c>
      <c r="C108" s="10">
        <v>1</v>
      </c>
      <c r="D108" s="15">
        <v>369000</v>
      </c>
      <c r="E108" s="10"/>
      <c r="F108" s="15">
        <f t="shared" si="26"/>
        <v>369000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</row>
    <row r="109" spans="1:37" s="4" customFormat="1" ht="30" customHeight="1" x14ac:dyDescent="0.2">
      <c r="A109" s="10">
        <v>67</v>
      </c>
      <c r="B109" s="12" t="s">
        <v>61</v>
      </c>
      <c r="C109" s="10">
        <v>1</v>
      </c>
      <c r="D109" s="15">
        <v>298000</v>
      </c>
      <c r="E109" s="10"/>
      <c r="F109" s="15">
        <f t="shared" si="26"/>
        <v>298000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</row>
    <row r="110" spans="1:37" s="4" customFormat="1" ht="30" customHeight="1" x14ac:dyDescent="0.2">
      <c r="A110" s="10">
        <v>68</v>
      </c>
      <c r="B110" s="12" t="s">
        <v>62</v>
      </c>
      <c r="C110" s="10">
        <v>4</v>
      </c>
      <c r="D110" s="15">
        <v>298000</v>
      </c>
      <c r="E110" s="10"/>
      <c r="F110" s="15">
        <f t="shared" si="26"/>
        <v>1192000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</row>
    <row r="111" spans="1:37" s="4" customFormat="1" ht="30" customHeight="1" x14ac:dyDescent="0.2">
      <c r="A111" s="10">
        <v>69</v>
      </c>
      <c r="B111" s="12" t="s">
        <v>63</v>
      </c>
      <c r="C111" s="10">
        <v>4</v>
      </c>
      <c r="D111" s="15">
        <v>225000</v>
      </c>
      <c r="E111" s="10"/>
      <c r="F111" s="15">
        <f t="shared" si="26"/>
        <v>900000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</row>
    <row r="112" spans="1:37" s="4" customFormat="1" ht="30" customHeight="1" x14ac:dyDescent="0.2">
      <c r="A112" s="10">
        <v>70</v>
      </c>
      <c r="B112" s="12" t="s">
        <v>73</v>
      </c>
      <c r="C112" s="10">
        <v>10</v>
      </c>
      <c r="D112" s="15">
        <v>332000</v>
      </c>
      <c r="E112" s="10"/>
      <c r="F112" s="15">
        <f t="shared" si="26"/>
        <v>3320000</v>
      </c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</row>
    <row r="113" spans="1:37" ht="30" customHeight="1" x14ac:dyDescent="0.25">
      <c r="A113" s="10">
        <v>71</v>
      </c>
      <c r="B113" s="12" t="s">
        <v>64</v>
      </c>
      <c r="C113" s="10">
        <v>1</v>
      </c>
      <c r="D113" s="15">
        <v>298000</v>
      </c>
      <c r="E113" s="31"/>
      <c r="F113" s="15">
        <f t="shared" si="26"/>
        <v>298000</v>
      </c>
      <c r="G113" s="30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  <row r="114" spans="1:37" ht="30" customHeight="1" x14ac:dyDescent="0.25">
      <c r="A114" s="10">
        <v>72</v>
      </c>
      <c r="B114" s="12" t="s">
        <v>65</v>
      </c>
      <c r="C114" s="10">
        <v>1</v>
      </c>
      <c r="D114" s="15">
        <v>265000</v>
      </c>
      <c r="E114" s="31"/>
      <c r="F114" s="15">
        <f t="shared" si="26"/>
        <v>265000</v>
      </c>
      <c r="G114" s="30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</row>
    <row r="115" spans="1:37" ht="30" customHeight="1" x14ac:dyDescent="0.25">
      <c r="A115" s="10">
        <v>73</v>
      </c>
      <c r="B115" s="12" t="s">
        <v>66</v>
      </c>
      <c r="C115" s="10">
        <v>7</v>
      </c>
      <c r="D115" s="15">
        <v>253000</v>
      </c>
      <c r="E115" s="31"/>
      <c r="F115" s="15">
        <f t="shared" si="26"/>
        <v>1771000</v>
      </c>
      <c r="G115" s="30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</row>
    <row r="116" spans="1:37" ht="30" customHeight="1" x14ac:dyDescent="0.25">
      <c r="A116" s="10">
        <v>74</v>
      </c>
      <c r="B116" s="12" t="s">
        <v>67</v>
      </c>
      <c r="C116" s="10">
        <v>10</v>
      </c>
      <c r="D116" s="15">
        <v>130000</v>
      </c>
      <c r="E116" s="31"/>
      <c r="F116" s="15">
        <f t="shared" si="26"/>
        <v>1300000</v>
      </c>
      <c r="G116" s="30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</row>
    <row r="117" spans="1:37" ht="30" customHeight="1" x14ac:dyDescent="0.25">
      <c r="A117" s="10">
        <v>75</v>
      </c>
      <c r="B117" s="12" t="s">
        <v>68</v>
      </c>
      <c r="C117" s="10">
        <v>1</v>
      </c>
      <c r="D117" s="15">
        <v>332000</v>
      </c>
      <c r="E117" s="31"/>
      <c r="F117" s="15">
        <f t="shared" si="26"/>
        <v>332000</v>
      </c>
      <c r="G117" s="30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</row>
    <row r="118" spans="1:37" s="22" customFormat="1" ht="30" customHeight="1" x14ac:dyDescent="0.2">
      <c r="A118" s="18"/>
      <c r="B118" s="18" t="s">
        <v>17</v>
      </c>
      <c r="C118" s="19">
        <f>SUM(C104:C117)</f>
        <v>44</v>
      </c>
      <c r="D118" s="19"/>
      <c r="E118" s="19" t="e">
        <f>SUM(#REF!)</f>
        <v>#REF!</v>
      </c>
      <c r="F118" s="40">
        <f>SUM(F104:F117)</f>
        <v>11373000</v>
      </c>
      <c r="G118" s="20"/>
      <c r="H118" s="21"/>
    </row>
    <row r="119" spans="1:37" s="22" customFormat="1" ht="30" customHeight="1" x14ac:dyDescent="0.2">
      <c r="A119" s="18"/>
      <c r="B119" s="18" t="s">
        <v>17</v>
      </c>
      <c r="C119" s="19">
        <f>+C118+C102++C92+C88+C82+C76+C71+C64+C57+C51+C46+C39+C32+C30+C25+C18</f>
        <v>185</v>
      </c>
      <c r="D119" s="19"/>
      <c r="E119" s="19" t="e">
        <f t="shared" ref="E119:F119" si="27">+E118+E102++E92+E88+E82+E76+E71+E64+E57+E51+E46+E39+E32+E30+E25+E18</f>
        <v>#REF!</v>
      </c>
      <c r="F119" s="40">
        <f t="shared" si="27"/>
        <v>66827000</v>
      </c>
      <c r="G119" s="20" t="s">
        <v>69</v>
      </c>
      <c r="H119" s="21"/>
    </row>
    <row r="120" spans="1:37" s="33" customFormat="1" x14ac:dyDescent="0.3">
      <c r="A120" s="22"/>
      <c r="B120" s="44"/>
      <c r="C120" s="22"/>
      <c r="D120" s="22"/>
      <c r="G120" s="4"/>
      <c r="H120" s="16"/>
    </row>
    <row r="121" spans="1:37" ht="34.5" hidden="1" customHeight="1" x14ac:dyDescent="0.25">
      <c r="A121" s="4"/>
      <c r="B121" s="34"/>
      <c r="C121" s="4"/>
      <c r="D121" s="35"/>
      <c r="F121" s="36">
        <v>48944000</v>
      </c>
      <c r="G121" s="4"/>
      <c r="H121" s="16"/>
    </row>
    <row r="122" spans="1:37" hidden="1" x14ac:dyDescent="0.25">
      <c r="A122" s="4"/>
      <c r="B122" s="34"/>
      <c r="C122" s="4"/>
      <c r="D122" s="37"/>
      <c r="F122" s="36">
        <f>+F119-F121</f>
        <v>17883000</v>
      </c>
      <c r="G122" s="4"/>
      <c r="H122" s="16"/>
    </row>
    <row r="123" spans="1:37" hidden="1" x14ac:dyDescent="0.25">
      <c r="A123" s="4"/>
      <c r="B123" s="34"/>
      <c r="C123" s="4"/>
      <c r="D123" s="41"/>
      <c r="G123" s="4"/>
      <c r="H123" s="16"/>
    </row>
    <row r="124" spans="1:37" ht="38.25" hidden="1" customHeight="1" x14ac:dyDescent="0.25">
      <c r="A124" s="4"/>
      <c r="B124" s="34"/>
      <c r="C124" s="4"/>
      <c r="D124" s="41"/>
      <c r="G124" s="4"/>
      <c r="H124" s="16"/>
    </row>
    <row r="125" spans="1:37" hidden="1" x14ac:dyDescent="0.25">
      <c r="A125" s="4"/>
      <c r="B125" s="34"/>
      <c r="C125" s="4"/>
      <c r="D125" s="41"/>
      <c r="G125" s="4"/>
      <c r="H125" s="16"/>
    </row>
    <row r="126" spans="1:37" x14ac:dyDescent="0.25">
      <c r="A126" s="59"/>
      <c r="B126" s="59"/>
      <c r="C126" s="59"/>
      <c r="D126" s="59"/>
      <c r="G126" s="4"/>
      <c r="H126" s="16"/>
    </row>
    <row r="127" spans="1:37" x14ac:dyDescent="0.25">
      <c r="A127" s="4"/>
      <c r="B127" s="34"/>
      <c r="C127" s="4"/>
      <c r="D127" s="41"/>
      <c r="G127" s="4"/>
      <c r="H127" s="16"/>
    </row>
    <row r="128" spans="1:37" x14ac:dyDescent="0.25">
      <c r="A128" s="4"/>
      <c r="B128" s="34"/>
      <c r="C128" s="4"/>
      <c r="D128" s="41"/>
      <c r="G128" s="4"/>
      <c r="H128" s="16"/>
    </row>
    <row r="129" spans="1:8" x14ac:dyDescent="0.25">
      <c r="A129" s="4"/>
      <c r="B129" s="34"/>
      <c r="C129" s="4"/>
      <c r="D129" s="41"/>
      <c r="F129" s="36"/>
      <c r="G129" s="4"/>
      <c r="H129" s="16"/>
    </row>
    <row r="130" spans="1:8" x14ac:dyDescent="0.25">
      <c r="A130" s="4"/>
      <c r="B130" s="34"/>
      <c r="C130" s="4"/>
      <c r="D130" s="41"/>
      <c r="G130" s="4"/>
      <c r="H130" s="16"/>
    </row>
    <row r="131" spans="1:8" x14ac:dyDescent="0.25">
      <c r="A131" s="4"/>
      <c r="B131" s="34"/>
      <c r="C131" s="4"/>
      <c r="D131" s="41"/>
      <c r="G131" s="4"/>
      <c r="H131" s="16"/>
    </row>
    <row r="132" spans="1:8" x14ac:dyDescent="0.25">
      <c r="A132" s="4"/>
      <c r="B132" s="34"/>
      <c r="C132" s="4"/>
      <c r="D132" s="41"/>
      <c r="G132" s="4"/>
      <c r="H132" s="16"/>
    </row>
    <row r="133" spans="1:8" x14ac:dyDescent="0.25">
      <c r="A133" s="4"/>
      <c r="B133" s="34"/>
      <c r="C133" s="4"/>
      <c r="D133" s="41"/>
      <c r="G133" s="4"/>
      <c r="H133" s="16"/>
    </row>
    <row r="134" spans="1:8" x14ac:dyDescent="0.25">
      <c r="A134" s="4"/>
      <c r="B134" s="34"/>
      <c r="C134" s="4"/>
      <c r="D134" s="41"/>
      <c r="G134" s="4"/>
      <c r="H134" s="16"/>
    </row>
    <row r="135" spans="1:8" x14ac:dyDescent="0.25">
      <c r="A135" s="4"/>
      <c r="B135" s="34"/>
      <c r="C135" s="4"/>
      <c r="D135" s="41"/>
      <c r="G135" s="4"/>
      <c r="H135" s="16"/>
    </row>
    <row r="136" spans="1:8" x14ac:dyDescent="0.25">
      <c r="A136" s="4"/>
      <c r="B136" s="34"/>
      <c r="C136" s="4"/>
      <c r="D136" s="41"/>
      <c r="G136" s="4"/>
      <c r="H136" s="16"/>
    </row>
    <row r="137" spans="1:8" x14ac:dyDescent="0.25">
      <c r="A137" s="4"/>
      <c r="B137" s="34"/>
      <c r="C137" s="4"/>
      <c r="D137" s="41"/>
      <c r="G137" s="4"/>
      <c r="H137" s="16"/>
    </row>
    <row r="138" spans="1:8" x14ac:dyDescent="0.25">
      <c r="A138" s="4"/>
      <c r="B138" s="34"/>
      <c r="C138" s="4"/>
      <c r="D138" s="41"/>
      <c r="G138" s="4"/>
      <c r="H138" s="16"/>
    </row>
    <row r="139" spans="1:8" x14ac:dyDescent="0.25">
      <c r="A139" s="4"/>
      <c r="B139" s="34"/>
      <c r="C139" s="4"/>
      <c r="D139" s="41"/>
      <c r="G139" s="4"/>
      <c r="H139" s="16"/>
    </row>
    <row r="140" spans="1:8" x14ac:dyDescent="0.25">
      <c r="A140" s="4"/>
      <c r="B140" s="34"/>
      <c r="C140" s="4"/>
      <c r="D140" s="41"/>
      <c r="G140" s="4"/>
      <c r="H140" s="16"/>
    </row>
    <row r="141" spans="1:8" x14ac:dyDescent="0.3">
      <c r="C141" s="38"/>
      <c r="G141" s="4"/>
      <c r="H141" s="16"/>
    </row>
    <row r="142" spans="1:8" x14ac:dyDescent="0.3">
      <c r="C142" s="38"/>
      <c r="G142" s="4"/>
      <c r="H142" s="16"/>
    </row>
    <row r="143" spans="1:8" x14ac:dyDescent="0.3">
      <c r="C143" s="38"/>
      <c r="G143" s="4"/>
      <c r="H143" s="16"/>
    </row>
    <row r="144" spans="1:8" x14ac:dyDescent="0.3">
      <c r="C144" s="38"/>
      <c r="G144" s="4"/>
      <c r="H144" s="16"/>
    </row>
    <row r="145" spans="3:8" x14ac:dyDescent="0.3">
      <c r="C145" s="38"/>
      <c r="G145" s="4"/>
      <c r="H145" s="16"/>
    </row>
    <row r="146" spans="3:8" x14ac:dyDescent="0.3">
      <c r="C146" s="38"/>
      <c r="G146" s="4"/>
      <c r="H146" s="16"/>
    </row>
    <row r="147" spans="3:8" x14ac:dyDescent="0.3">
      <c r="C147" s="38"/>
      <c r="G147" s="4"/>
      <c r="H147" s="16"/>
    </row>
    <row r="148" spans="3:8" x14ac:dyDescent="0.3">
      <c r="C148" s="38"/>
      <c r="G148" s="4"/>
      <c r="H148" s="16"/>
    </row>
    <row r="149" spans="3:8" x14ac:dyDescent="0.3">
      <c r="C149" s="38"/>
      <c r="G149" s="4"/>
      <c r="H149" s="16"/>
    </row>
    <row r="150" spans="3:8" x14ac:dyDescent="0.3">
      <c r="C150" s="38"/>
      <c r="G150" s="4"/>
      <c r="H150" s="16"/>
    </row>
    <row r="151" spans="3:8" x14ac:dyDescent="0.3">
      <c r="C151" s="38"/>
      <c r="G151" s="4"/>
      <c r="H151" s="16"/>
    </row>
    <row r="152" spans="3:8" x14ac:dyDescent="0.3">
      <c r="C152" s="38"/>
      <c r="G152" s="4"/>
      <c r="H152" s="16"/>
    </row>
    <row r="153" spans="3:8" x14ac:dyDescent="0.3">
      <c r="C153" s="38"/>
      <c r="G153" s="4"/>
      <c r="H153" s="16"/>
    </row>
    <row r="154" spans="3:8" x14ac:dyDescent="0.3">
      <c r="C154" s="38"/>
      <c r="G154" s="4"/>
      <c r="H154" s="16"/>
    </row>
    <row r="155" spans="3:8" x14ac:dyDescent="0.3">
      <c r="C155" s="38"/>
      <c r="G155" s="4"/>
      <c r="H155" s="16"/>
    </row>
    <row r="156" spans="3:8" x14ac:dyDescent="0.3">
      <c r="C156" s="38"/>
      <c r="G156" s="4"/>
      <c r="H156" s="16"/>
    </row>
    <row r="157" spans="3:8" x14ac:dyDescent="0.3">
      <c r="C157" s="38"/>
      <c r="G157" s="4"/>
      <c r="H157" s="16"/>
    </row>
    <row r="158" spans="3:8" x14ac:dyDescent="0.3">
      <c r="C158" s="38"/>
      <c r="G158" s="4"/>
      <c r="H158" s="16"/>
    </row>
    <row r="159" spans="3:8" x14ac:dyDescent="0.3">
      <c r="C159" s="38"/>
      <c r="G159" s="4"/>
      <c r="H159" s="16"/>
    </row>
    <row r="160" spans="3:8" x14ac:dyDescent="0.3">
      <c r="C160" s="38"/>
      <c r="G160" s="4"/>
      <c r="H160" s="16"/>
    </row>
    <row r="161" spans="1:13" s="39" customFormat="1" x14ac:dyDescent="0.3">
      <c r="A161" s="1"/>
      <c r="B161" s="2"/>
      <c r="C161" s="38"/>
      <c r="E161" s="3"/>
      <c r="F161" s="3"/>
      <c r="G161" s="4"/>
      <c r="H161" s="16"/>
      <c r="I161" s="3"/>
      <c r="J161" s="3"/>
      <c r="K161" s="3"/>
      <c r="L161" s="3"/>
      <c r="M161" s="3"/>
    </row>
    <row r="162" spans="1:13" s="39" customFormat="1" x14ac:dyDescent="0.3">
      <c r="A162" s="1"/>
      <c r="B162" s="2"/>
      <c r="C162" s="38"/>
      <c r="E162" s="3"/>
      <c r="F162" s="3"/>
      <c r="G162" s="4"/>
      <c r="H162" s="16"/>
      <c r="I162" s="3"/>
      <c r="J162" s="3"/>
      <c r="K162" s="3"/>
      <c r="L162" s="3"/>
      <c r="M162" s="3"/>
    </row>
    <row r="163" spans="1:13" s="39" customFormat="1" x14ac:dyDescent="0.3">
      <c r="A163" s="1"/>
      <c r="B163" s="2"/>
      <c r="C163" s="38"/>
      <c r="E163" s="3"/>
      <c r="F163" s="3"/>
      <c r="G163" s="4"/>
      <c r="H163" s="16"/>
      <c r="I163" s="3"/>
      <c r="J163" s="3"/>
      <c r="K163" s="3"/>
      <c r="L163" s="3"/>
      <c r="M163" s="3"/>
    </row>
    <row r="164" spans="1:13" s="39" customFormat="1" x14ac:dyDescent="0.3">
      <c r="A164" s="1"/>
      <c r="B164" s="2"/>
      <c r="C164" s="38"/>
      <c r="E164" s="3"/>
      <c r="F164" s="3"/>
      <c r="G164" s="4"/>
      <c r="H164" s="16"/>
      <c r="I164" s="3"/>
      <c r="J164" s="3"/>
      <c r="K164" s="3"/>
      <c r="L164" s="3"/>
      <c r="M164" s="3"/>
    </row>
    <row r="165" spans="1:13" s="39" customFormat="1" x14ac:dyDescent="0.3">
      <c r="A165" s="1"/>
      <c r="B165" s="2"/>
      <c r="C165" s="38"/>
      <c r="E165" s="3"/>
      <c r="F165" s="3"/>
      <c r="G165" s="4"/>
      <c r="H165" s="16"/>
      <c r="I165" s="3"/>
      <c r="J165" s="3"/>
      <c r="K165" s="3"/>
      <c r="L165" s="3"/>
      <c r="M165" s="3"/>
    </row>
    <row r="166" spans="1:13" s="39" customFormat="1" x14ac:dyDescent="0.3">
      <c r="A166" s="1"/>
      <c r="B166" s="2"/>
      <c r="C166" s="38"/>
      <c r="E166" s="3"/>
      <c r="F166" s="3"/>
      <c r="G166" s="4"/>
      <c r="H166" s="16"/>
      <c r="I166" s="3"/>
      <c r="J166" s="3"/>
      <c r="K166" s="3"/>
      <c r="L166" s="3"/>
      <c r="M166" s="3"/>
    </row>
    <row r="167" spans="1:13" s="39" customFormat="1" x14ac:dyDescent="0.3">
      <c r="A167" s="1"/>
      <c r="B167" s="2"/>
      <c r="C167" s="38"/>
      <c r="E167" s="3"/>
      <c r="F167" s="3"/>
      <c r="G167" s="4"/>
      <c r="H167" s="16"/>
      <c r="I167" s="3"/>
      <c r="J167" s="3"/>
      <c r="K167" s="3"/>
      <c r="L167" s="3"/>
      <c r="M167" s="3"/>
    </row>
    <row r="168" spans="1:13" s="39" customFormat="1" x14ac:dyDescent="0.3">
      <c r="A168" s="1"/>
      <c r="B168" s="2"/>
      <c r="C168" s="38"/>
      <c r="E168" s="3"/>
      <c r="F168" s="3"/>
      <c r="G168" s="4"/>
      <c r="H168" s="16"/>
      <c r="I168" s="3"/>
      <c r="J168" s="3"/>
      <c r="K168" s="3"/>
      <c r="L168" s="3"/>
      <c r="M168" s="3"/>
    </row>
    <row r="169" spans="1:13" s="39" customFormat="1" x14ac:dyDescent="0.3">
      <c r="A169" s="1"/>
      <c r="B169" s="2"/>
      <c r="C169" s="38"/>
      <c r="E169" s="3"/>
      <c r="F169" s="3"/>
      <c r="G169" s="4"/>
      <c r="H169" s="16"/>
      <c r="I169" s="3"/>
      <c r="J169" s="3"/>
      <c r="K169" s="3"/>
      <c r="L169" s="3"/>
      <c r="M169" s="3"/>
    </row>
    <row r="170" spans="1:13" s="39" customFormat="1" x14ac:dyDescent="0.3">
      <c r="A170" s="1"/>
      <c r="B170" s="2"/>
      <c r="C170" s="38"/>
      <c r="E170" s="3"/>
      <c r="F170" s="3"/>
      <c r="G170" s="4"/>
      <c r="H170" s="16"/>
      <c r="I170" s="3"/>
      <c r="J170" s="3"/>
      <c r="K170" s="3"/>
      <c r="L170" s="3"/>
      <c r="M170" s="3"/>
    </row>
    <row r="171" spans="1:13" s="39" customFormat="1" x14ac:dyDescent="0.3">
      <c r="A171" s="1"/>
      <c r="B171" s="2"/>
      <c r="C171" s="38"/>
      <c r="E171" s="3"/>
      <c r="F171" s="3"/>
      <c r="G171" s="4"/>
      <c r="H171" s="16"/>
      <c r="I171" s="3"/>
      <c r="J171" s="3"/>
      <c r="K171" s="3"/>
      <c r="L171" s="3"/>
      <c r="M171" s="3"/>
    </row>
    <row r="172" spans="1:13" s="39" customFormat="1" x14ac:dyDescent="0.3">
      <c r="A172" s="1"/>
      <c r="B172" s="2"/>
      <c r="C172" s="38"/>
      <c r="E172" s="3"/>
      <c r="F172" s="3"/>
      <c r="G172" s="4"/>
      <c r="H172" s="16"/>
      <c r="I172" s="3"/>
      <c r="J172" s="3"/>
      <c r="K172" s="3"/>
      <c r="L172" s="3"/>
      <c r="M172" s="3"/>
    </row>
    <row r="173" spans="1:13" s="39" customFormat="1" x14ac:dyDescent="0.3">
      <c r="A173" s="1"/>
      <c r="B173" s="2"/>
      <c r="C173" s="38"/>
      <c r="E173" s="3"/>
      <c r="F173" s="3"/>
      <c r="G173" s="4"/>
      <c r="H173" s="16"/>
      <c r="I173" s="3"/>
      <c r="J173" s="3"/>
      <c r="K173" s="3"/>
      <c r="L173" s="3"/>
      <c r="M173" s="3"/>
    </row>
    <row r="174" spans="1:13" s="39" customFormat="1" x14ac:dyDescent="0.3">
      <c r="A174" s="1"/>
      <c r="B174" s="2"/>
      <c r="C174" s="38"/>
      <c r="E174" s="3"/>
      <c r="F174" s="3"/>
      <c r="G174" s="4"/>
      <c r="H174" s="16"/>
      <c r="I174" s="3"/>
      <c r="J174" s="3"/>
      <c r="K174" s="3"/>
      <c r="L174" s="3"/>
      <c r="M174" s="3"/>
    </row>
    <row r="175" spans="1:13" s="39" customFormat="1" x14ac:dyDescent="0.3">
      <c r="A175" s="1"/>
      <c r="B175" s="2"/>
      <c r="C175" s="38"/>
      <c r="E175" s="3"/>
      <c r="F175" s="3"/>
      <c r="G175" s="4"/>
      <c r="H175" s="16"/>
      <c r="I175" s="3"/>
      <c r="J175" s="3"/>
      <c r="K175" s="3"/>
      <c r="L175" s="3"/>
      <c r="M175" s="3"/>
    </row>
    <row r="176" spans="1:13" s="39" customFormat="1" x14ac:dyDescent="0.3">
      <c r="A176" s="1"/>
      <c r="B176" s="2"/>
      <c r="C176" s="38"/>
      <c r="E176" s="3"/>
      <c r="F176" s="3"/>
      <c r="G176" s="4"/>
      <c r="H176" s="16"/>
      <c r="I176" s="3"/>
      <c r="J176" s="3"/>
      <c r="K176" s="3"/>
      <c r="L176" s="3"/>
      <c r="M176" s="3"/>
    </row>
    <row r="177" spans="1:13" s="39" customFormat="1" x14ac:dyDescent="0.3">
      <c r="A177" s="1"/>
      <c r="B177" s="2"/>
      <c r="C177" s="38"/>
      <c r="E177" s="3"/>
      <c r="F177" s="3"/>
      <c r="G177" s="4"/>
      <c r="H177" s="16"/>
      <c r="I177" s="3"/>
      <c r="J177" s="3"/>
      <c r="K177" s="3"/>
      <c r="L177" s="3"/>
      <c r="M177" s="3"/>
    </row>
    <row r="178" spans="1:13" s="39" customFormat="1" x14ac:dyDescent="0.3">
      <c r="A178" s="1"/>
      <c r="B178" s="2"/>
      <c r="C178" s="38"/>
      <c r="E178" s="3"/>
      <c r="F178" s="3"/>
      <c r="G178" s="4"/>
      <c r="H178" s="16"/>
      <c r="I178" s="3"/>
      <c r="J178" s="3"/>
      <c r="K178" s="3"/>
      <c r="L178" s="3"/>
      <c r="M178" s="3"/>
    </row>
    <row r="179" spans="1:13" s="39" customFormat="1" x14ac:dyDescent="0.3">
      <c r="A179" s="1"/>
      <c r="B179" s="2"/>
      <c r="C179" s="38"/>
      <c r="E179" s="3"/>
      <c r="F179" s="3"/>
      <c r="G179" s="4"/>
      <c r="H179" s="16"/>
      <c r="I179" s="3"/>
      <c r="J179" s="3"/>
      <c r="K179" s="3"/>
      <c r="L179" s="3"/>
      <c r="M179" s="3"/>
    </row>
    <row r="180" spans="1:13" s="39" customFormat="1" x14ac:dyDescent="0.3">
      <c r="A180" s="1"/>
      <c r="B180" s="2"/>
      <c r="C180" s="38"/>
      <c r="E180" s="3"/>
      <c r="F180" s="3"/>
      <c r="G180" s="4"/>
      <c r="H180" s="16"/>
      <c r="I180" s="3"/>
      <c r="J180" s="3"/>
      <c r="K180" s="3"/>
      <c r="L180" s="3"/>
      <c r="M180" s="3"/>
    </row>
    <row r="181" spans="1:13" s="39" customFormat="1" x14ac:dyDescent="0.3">
      <c r="A181" s="1"/>
      <c r="B181" s="2"/>
      <c r="C181" s="38"/>
      <c r="E181" s="3"/>
      <c r="F181" s="3"/>
      <c r="G181" s="4"/>
      <c r="H181" s="16"/>
      <c r="I181" s="3"/>
      <c r="J181" s="3"/>
      <c r="K181" s="3"/>
      <c r="L181" s="3"/>
      <c r="M181" s="3"/>
    </row>
    <row r="182" spans="1:13" s="39" customFormat="1" x14ac:dyDescent="0.3">
      <c r="A182" s="1"/>
      <c r="B182" s="2"/>
      <c r="C182" s="38"/>
      <c r="E182" s="3"/>
      <c r="F182" s="3"/>
      <c r="G182" s="4"/>
      <c r="H182" s="16"/>
      <c r="I182" s="3"/>
      <c r="J182" s="3"/>
      <c r="K182" s="3"/>
      <c r="L182" s="3"/>
      <c r="M182" s="3"/>
    </row>
    <row r="183" spans="1:13" s="39" customFormat="1" x14ac:dyDescent="0.3">
      <c r="A183" s="1"/>
      <c r="B183" s="2"/>
      <c r="C183" s="38"/>
      <c r="E183" s="3"/>
      <c r="F183" s="3"/>
      <c r="G183" s="4"/>
      <c r="H183" s="16"/>
      <c r="I183" s="3"/>
      <c r="J183" s="3"/>
      <c r="K183" s="3"/>
      <c r="L183" s="3"/>
      <c r="M183" s="3"/>
    </row>
    <row r="184" spans="1:13" s="39" customFormat="1" x14ac:dyDescent="0.3">
      <c r="A184" s="1"/>
      <c r="B184" s="2"/>
      <c r="C184" s="38"/>
      <c r="E184" s="3"/>
      <c r="F184" s="3"/>
      <c r="G184" s="4"/>
      <c r="H184" s="16"/>
      <c r="I184" s="3"/>
      <c r="J184" s="3"/>
      <c r="K184" s="3"/>
      <c r="L184" s="3"/>
      <c r="M184" s="3"/>
    </row>
    <row r="185" spans="1:13" s="39" customFormat="1" x14ac:dyDescent="0.3">
      <c r="A185" s="1"/>
      <c r="B185" s="2"/>
      <c r="C185" s="38"/>
      <c r="E185" s="3"/>
      <c r="F185" s="3"/>
      <c r="G185" s="4"/>
      <c r="H185" s="16"/>
      <c r="I185" s="3"/>
      <c r="J185" s="3"/>
      <c r="K185" s="3"/>
      <c r="L185" s="3"/>
      <c r="M185" s="3"/>
    </row>
    <row r="186" spans="1:13" s="39" customFormat="1" x14ac:dyDescent="0.3">
      <c r="A186" s="1"/>
      <c r="B186" s="2"/>
      <c r="C186" s="38"/>
      <c r="E186" s="3"/>
      <c r="F186" s="3"/>
      <c r="G186" s="4"/>
      <c r="H186" s="16"/>
      <c r="I186" s="3"/>
      <c r="J186" s="3"/>
      <c r="K186" s="3"/>
      <c r="L186" s="3"/>
      <c r="M186" s="3"/>
    </row>
    <row r="187" spans="1:13" s="39" customFormat="1" x14ac:dyDescent="0.3">
      <c r="A187" s="1"/>
      <c r="B187" s="2"/>
      <c r="C187" s="38"/>
      <c r="E187" s="3"/>
      <c r="F187" s="3"/>
      <c r="G187" s="4"/>
      <c r="H187" s="16"/>
      <c r="I187" s="3"/>
      <c r="J187" s="3"/>
      <c r="K187" s="3"/>
      <c r="L187" s="3"/>
      <c r="M187" s="3"/>
    </row>
    <row r="188" spans="1:13" s="39" customFormat="1" x14ac:dyDescent="0.3">
      <c r="A188" s="1"/>
      <c r="B188" s="2"/>
      <c r="C188" s="38"/>
      <c r="E188" s="3"/>
      <c r="F188" s="3"/>
      <c r="G188" s="4"/>
      <c r="H188" s="16"/>
      <c r="I188" s="3"/>
      <c r="J188" s="3"/>
      <c r="K188" s="3"/>
      <c r="L188" s="3"/>
      <c r="M188" s="3"/>
    </row>
    <row r="189" spans="1:13" s="39" customFormat="1" x14ac:dyDescent="0.3">
      <c r="A189" s="1"/>
      <c r="B189" s="2"/>
      <c r="C189" s="38"/>
      <c r="E189" s="3"/>
      <c r="F189" s="3"/>
      <c r="G189" s="4"/>
      <c r="H189" s="16"/>
      <c r="I189" s="3"/>
      <c r="J189" s="3"/>
      <c r="K189" s="3"/>
      <c r="L189" s="3"/>
      <c r="M189" s="3"/>
    </row>
    <row r="190" spans="1:13" s="39" customFormat="1" x14ac:dyDescent="0.3">
      <c r="A190" s="1"/>
      <c r="B190" s="2"/>
      <c r="C190" s="38"/>
      <c r="E190" s="3"/>
      <c r="F190" s="3"/>
      <c r="G190" s="4"/>
      <c r="H190" s="16"/>
      <c r="I190" s="3"/>
      <c r="J190" s="3"/>
      <c r="K190" s="3"/>
      <c r="L190" s="3"/>
      <c r="M190" s="3"/>
    </row>
    <row r="191" spans="1:13" s="39" customFormat="1" x14ac:dyDescent="0.3">
      <c r="A191" s="1"/>
      <c r="B191" s="2"/>
      <c r="C191" s="38"/>
      <c r="E191" s="3"/>
      <c r="F191" s="3"/>
      <c r="G191" s="4"/>
      <c r="H191" s="16"/>
      <c r="I191" s="3"/>
      <c r="J191" s="3"/>
      <c r="K191" s="3"/>
      <c r="L191" s="3"/>
      <c r="M191" s="3"/>
    </row>
    <row r="192" spans="1:13" s="39" customFormat="1" x14ac:dyDescent="0.3">
      <c r="A192" s="1"/>
      <c r="B192" s="2"/>
      <c r="C192" s="38"/>
      <c r="E192" s="3"/>
      <c r="F192" s="3"/>
      <c r="G192" s="4"/>
      <c r="H192" s="16"/>
      <c r="I192" s="3"/>
      <c r="J192" s="3"/>
      <c r="K192" s="3"/>
      <c r="L192" s="3"/>
      <c r="M192" s="3"/>
    </row>
    <row r="193" spans="1:13" s="39" customFormat="1" x14ac:dyDescent="0.3">
      <c r="A193" s="1"/>
      <c r="B193" s="2"/>
      <c r="C193" s="38"/>
      <c r="E193" s="3"/>
      <c r="F193" s="3"/>
      <c r="G193" s="4"/>
      <c r="H193" s="16"/>
      <c r="I193" s="3"/>
      <c r="J193" s="3"/>
      <c r="K193" s="3"/>
      <c r="L193" s="3"/>
      <c r="M193" s="3"/>
    </row>
    <row r="194" spans="1:13" s="39" customFormat="1" x14ac:dyDescent="0.3">
      <c r="A194" s="1"/>
      <c r="B194" s="2"/>
      <c r="C194" s="38"/>
      <c r="E194" s="3"/>
      <c r="F194" s="3"/>
      <c r="G194" s="4"/>
      <c r="H194" s="16"/>
      <c r="I194" s="3"/>
      <c r="J194" s="3"/>
      <c r="K194" s="3"/>
      <c r="L194" s="3"/>
      <c r="M194" s="3"/>
    </row>
    <row r="195" spans="1:13" s="39" customFormat="1" x14ac:dyDescent="0.3">
      <c r="A195" s="1"/>
      <c r="B195" s="2"/>
      <c r="C195" s="38"/>
      <c r="E195" s="3"/>
      <c r="F195" s="3"/>
      <c r="G195" s="4"/>
      <c r="H195" s="16"/>
      <c r="I195" s="3"/>
      <c r="J195" s="3"/>
      <c r="K195" s="3"/>
      <c r="L195" s="3"/>
      <c r="M195" s="3"/>
    </row>
    <row r="196" spans="1:13" s="39" customFormat="1" x14ac:dyDescent="0.3">
      <c r="A196" s="1"/>
      <c r="B196" s="2"/>
      <c r="C196" s="38"/>
      <c r="E196" s="3"/>
      <c r="F196" s="3"/>
      <c r="G196" s="4"/>
      <c r="H196" s="16"/>
      <c r="I196" s="3"/>
      <c r="J196" s="3"/>
      <c r="K196" s="3"/>
      <c r="L196" s="3"/>
      <c r="M196" s="3"/>
    </row>
    <row r="197" spans="1:13" s="39" customFormat="1" x14ac:dyDescent="0.3">
      <c r="A197" s="1"/>
      <c r="B197" s="2"/>
      <c r="C197" s="38"/>
      <c r="E197" s="3"/>
      <c r="F197" s="3"/>
      <c r="G197" s="4"/>
      <c r="H197" s="16"/>
      <c r="I197" s="3"/>
      <c r="J197" s="3"/>
      <c r="K197" s="3"/>
      <c r="L197" s="3"/>
      <c r="M197" s="3"/>
    </row>
    <row r="198" spans="1:13" s="39" customFormat="1" x14ac:dyDescent="0.3">
      <c r="A198" s="1"/>
      <c r="B198" s="2"/>
      <c r="C198" s="38"/>
      <c r="E198" s="3"/>
      <c r="F198" s="3"/>
      <c r="G198" s="4"/>
      <c r="H198" s="16"/>
      <c r="I198" s="3"/>
      <c r="J198" s="3"/>
      <c r="K198" s="3"/>
      <c r="L198" s="3"/>
      <c r="M198" s="3"/>
    </row>
    <row r="199" spans="1:13" s="39" customFormat="1" x14ac:dyDescent="0.3">
      <c r="A199" s="1"/>
      <c r="B199" s="2"/>
      <c r="C199" s="38"/>
      <c r="E199" s="3"/>
      <c r="F199" s="3"/>
      <c r="G199" s="4"/>
      <c r="H199" s="16"/>
      <c r="I199" s="3"/>
      <c r="J199" s="3"/>
      <c r="K199" s="3"/>
      <c r="L199" s="3"/>
      <c r="M199" s="3"/>
    </row>
    <row r="200" spans="1:13" s="39" customFormat="1" x14ac:dyDescent="0.3">
      <c r="A200" s="1"/>
      <c r="B200" s="2"/>
      <c r="C200" s="38"/>
      <c r="E200" s="3"/>
      <c r="F200" s="3"/>
      <c r="G200" s="4"/>
      <c r="H200" s="16"/>
      <c r="I200" s="3"/>
      <c r="J200" s="3"/>
      <c r="K200" s="3"/>
      <c r="L200" s="3"/>
      <c r="M200" s="3"/>
    </row>
    <row r="201" spans="1:13" s="39" customFormat="1" x14ac:dyDescent="0.3">
      <c r="A201" s="1"/>
      <c r="B201" s="2"/>
      <c r="C201" s="38"/>
      <c r="E201" s="3"/>
      <c r="F201" s="3"/>
      <c r="G201" s="4"/>
      <c r="H201" s="16"/>
      <c r="I201" s="3"/>
      <c r="J201" s="3"/>
      <c r="K201" s="3"/>
      <c r="L201" s="3"/>
      <c r="M201" s="3"/>
    </row>
    <row r="202" spans="1:13" s="39" customFormat="1" x14ac:dyDescent="0.3">
      <c r="A202" s="1"/>
      <c r="B202" s="2"/>
      <c r="C202" s="38"/>
      <c r="E202" s="3"/>
      <c r="F202" s="3"/>
      <c r="G202" s="4"/>
      <c r="H202" s="16"/>
      <c r="I202" s="3"/>
      <c r="J202" s="3"/>
      <c r="K202" s="3"/>
      <c r="L202" s="3"/>
      <c r="M202" s="3"/>
    </row>
    <row r="203" spans="1:13" s="39" customFormat="1" x14ac:dyDescent="0.3">
      <c r="A203" s="1"/>
      <c r="B203" s="2"/>
      <c r="C203" s="38"/>
      <c r="E203" s="3"/>
      <c r="F203" s="3"/>
      <c r="G203" s="4"/>
      <c r="H203" s="16"/>
      <c r="I203" s="3"/>
      <c r="J203" s="3"/>
      <c r="K203" s="3"/>
      <c r="L203" s="3"/>
      <c r="M203" s="3"/>
    </row>
    <row r="204" spans="1:13" s="39" customFormat="1" x14ac:dyDescent="0.3">
      <c r="A204" s="1"/>
      <c r="B204" s="2"/>
      <c r="C204" s="38"/>
      <c r="E204" s="3"/>
      <c r="F204" s="3"/>
      <c r="G204" s="4"/>
      <c r="H204" s="16"/>
      <c r="I204" s="3"/>
      <c r="J204" s="3"/>
      <c r="K204" s="3"/>
      <c r="L204" s="3"/>
      <c r="M204" s="3"/>
    </row>
    <row r="205" spans="1:13" s="39" customFormat="1" x14ac:dyDescent="0.3">
      <c r="A205" s="1"/>
      <c r="B205" s="2"/>
      <c r="C205" s="38"/>
      <c r="E205" s="3"/>
      <c r="F205" s="3"/>
      <c r="G205" s="4"/>
      <c r="H205" s="16"/>
      <c r="I205" s="3"/>
      <c r="J205" s="3"/>
      <c r="K205" s="3"/>
      <c r="L205" s="3"/>
      <c r="M205" s="3"/>
    </row>
    <row r="206" spans="1:13" s="39" customFormat="1" x14ac:dyDescent="0.3">
      <c r="A206" s="1"/>
      <c r="B206" s="2"/>
      <c r="C206" s="38"/>
      <c r="E206" s="3"/>
      <c r="F206" s="3"/>
      <c r="G206" s="4"/>
      <c r="H206" s="16"/>
      <c r="I206" s="3"/>
      <c r="J206" s="3"/>
      <c r="K206" s="3"/>
      <c r="L206" s="3"/>
      <c r="M206" s="3"/>
    </row>
    <row r="207" spans="1:13" s="39" customFormat="1" x14ac:dyDescent="0.3">
      <c r="A207" s="1"/>
      <c r="B207" s="2"/>
      <c r="C207" s="38"/>
      <c r="E207" s="3"/>
      <c r="F207" s="3"/>
      <c r="G207" s="4"/>
      <c r="H207" s="3"/>
      <c r="I207" s="3"/>
      <c r="J207" s="3"/>
      <c r="K207" s="3"/>
      <c r="L207" s="3"/>
      <c r="M207" s="3"/>
    </row>
    <row r="208" spans="1:13" s="39" customFormat="1" x14ac:dyDescent="0.3">
      <c r="A208" s="1"/>
      <c r="B208" s="2"/>
      <c r="C208" s="38"/>
      <c r="E208" s="3"/>
      <c r="F208" s="3"/>
      <c r="G208" s="4"/>
      <c r="H208" s="3"/>
      <c r="I208" s="3"/>
      <c r="J208" s="3"/>
      <c r="K208" s="3"/>
      <c r="L208" s="3"/>
      <c r="M208" s="3"/>
    </row>
    <row r="209" spans="1:13" s="39" customFormat="1" x14ac:dyDescent="0.3">
      <c r="A209" s="1"/>
      <c r="B209" s="2"/>
      <c r="C209" s="38"/>
      <c r="E209" s="3"/>
      <c r="F209" s="3"/>
      <c r="G209" s="4"/>
      <c r="H209" s="3"/>
      <c r="I209" s="3"/>
      <c r="J209" s="3"/>
      <c r="K209" s="3"/>
      <c r="L209" s="3"/>
      <c r="M209" s="3"/>
    </row>
    <row r="210" spans="1:13" s="39" customFormat="1" x14ac:dyDescent="0.3">
      <c r="A210" s="1"/>
      <c r="B210" s="2"/>
      <c r="C210" s="38"/>
      <c r="E210" s="3"/>
      <c r="F210" s="3"/>
      <c r="G210" s="4"/>
      <c r="H210" s="3"/>
      <c r="I210" s="3"/>
      <c r="J210" s="3"/>
      <c r="K210" s="3"/>
      <c r="L210" s="3"/>
      <c r="M210" s="3"/>
    </row>
    <row r="211" spans="1:13" s="39" customFormat="1" x14ac:dyDescent="0.3">
      <c r="A211" s="1"/>
      <c r="B211" s="2"/>
      <c r="C211" s="38"/>
      <c r="E211" s="3"/>
      <c r="F211" s="3"/>
      <c r="G211" s="4"/>
      <c r="H211" s="3"/>
      <c r="I211" s="3"/>
      <c r="J211" s="3"/>
      <c r="K211" s="3"/>
      <c r="L211" s="3"/>
      <c r="M211" s="3"/>
    </row>
    <row r="212" spans="1:13" s="39" customFormat="1" x14ac:dyDescent="0.3">
      <c r="A212" s="1"/>
      <c r="B212" s="2"/>
      <c r="C212" s="38"/>
      <c r="E212" s="3"/>
      <c r="F212" s="3"/>
      <c r="G212" s="4"/>
      <c r="H212" s="3"/>
      <c r="I212" s="3"/>
      <c r="J212" s="3"/>
      <c r="K212" s="3"/>
      <c r="L212" s="3"/>
      <c r="M212" s="3"/>
    </row>
    <row r="213" spans="1:13" s="39" customFormat="1" x14ac:dyDescent="0.3">
      <c r="A213" s="1"/>
      <c r="B213" s="2"/>
      <c r="C213" s="38"/>
      <c r="E213" s="3"/>
      <c r="F213" s="3"/>
      <c r="G213" s="3"/>
      <c r="H213" s="3"/>
      <c r="I213" s="3"/>
      <c r="J213" s="3"/>
      <c r="K213" s="3"/>
      <c r="L213" s="3"/>
      <c r="M213" s="3"/>
    </row>
    <row r="214" spans="1:13" s="39" customFormat="1" x14ac:dyDescent="0.3">
      <c r="A214" s="1"/>
      <c r="B214" s="2"/>
      <c r="C214" s="38"/>
      <c r="E214" s="3"/>
      <c r="F214" s="3"/>
      <c r="G214" s="3"/>
      <c r="H214" s="3"/>
      <c r="I214" s="3"/>
      <c r="J214" s="3"/>
      <c r="K214" s="3"/>
      <c r="L214" s="3"/>
      <c r="M214" s="3"/>
    </row>
    <row r="215" spans="1:13" s="39" customFormat="1" x14ac:dyDescent="0.3">
      <c r="A215" s="1"/>
      <c r="B215" s="2"/>
      <c r="C215" s="38"/>
      <c r="E215" s="3"/>
      <c r="F215" s="3"/>
      <c r="G215" s="3"/>
      <c r="H215" s="3"/>
      <c r="I215" s="3"/>
      <c r="J215" s="3"/>
      <c r="K215" s="3"/>
      <c r="L215" s="3"/>
      <c r="M215" s="3"/>
    </row>
    <row r="216" spans="1:13" s="39" customFormat="1" x14ac:dyDescent="0.3">
      <c r="A216" s="1"/>
      <c r="B216" s="2"/>
      <c r="C216" s="38"/>
      <c r="E216" s="3"/>
      <c r="F216" s="3"/>
      <c r="G216" s="3"/>
      <c r="H216" s="3"/>
      <c r="I216" s="3"/>
      <c r="J216" s="3"/>
      <c r="K216" s="3"/>
      <c r="L216" s="3"/>
      <c r="M216" s="3"/>
    </row>
    <row r="217" spans="1:13" s="39" customFormat="1" x14ac:dyDescent="0.3">
      <c r="A217" s="1"/>
      <c r="B217" s="2"/>
      <c r="C217" s="38"/>
      <c r="E217" s="3"/>
      <c r="F217" s="3"/>
      <c r="G217" s="3"/>
      <c r="H217" s="3"/>
      <c r="I217" s="3"/>
      <c r="J217" s="3"/>
      <c r="K217" s="3"/>
      <c r="L217" s="3"/>
      <c r="M217" s="3"/>
    </row>
    <row r="218" spans="1:13" s="39" customFormat="1" x14ac:dyDescent="0.3">
      <c r="A218" s="1"/>
      <c r="B218" s="2"/>
      <c r="C218" s="38"/>
      <c r="E218" s="3"/>
      <c r="F218" s="3"/>
      <c r="G218" s="3"/>
      <c r="H218" s="3"/>
      <c r="I218" s="3"/>
      <c r="J218" s="3"/>
      <c r="K218" s="3"/>
      <c r="L218" s="3"/>
      <c r="M218" s="3"/>
    </row>
    <row r="219" spans="1:13" s="39" customFormat="1" x14ac:dyDescent="0.3">
      <c r="A219" s="1"/>
      <c r="B219" s="2"/>
      <c r="C219" s="38"/>
      <c r="E219" s="3"/>
      <c r="F219" s="3"/>
      <c r="G219" s="3"/>
      <c r="H219" s="3"/>
      <c r="I219" s="3"/>
      <c r="J219" s="3"/>
      <c r="K219" s="3"/>
      <c r="L219" s="3"/>
      <c r="M219" s="3"/>
    </row>
    <row r="220" spans="1:13" s="39" customFormat="1" x14ac:dyDescent="0.3">
      <c r="A220" s="1"/>
      <c r="B220" s="2"/>
      <c r="C220" s="38"/>
      <c r="E220" s="3"/>
      <c r="F220" s="3"/>
      <c r="G220" s="3"/>
      <c r="H220" s="3"/>
      <c r="I220" s="3"/>
      <c r="J220" s="3"/>
      <c r="K220" s="3"/>
      <c r="L220" s="3"/>
      <c r="M220" s="3"/>
    </row>
    <row r="221" spans="1:13" s="39" customFormat="1" x14ac:dyDescent="0.3">
      <c r="A221" s="1"/>
      <c r="B221" s="2"/>
      <c r="C221" s="38"/>
      <c r="E221" s="3"/>
      <c r="F221" s="3"/>
      <c r="G221" s="3"/>
      <c r="H221" s="3"/>
      <c r="I221" s="3"/>
      <c r="J221" s="3"/>
      <c r="K221" s="3"/>
      <c r="L221" s="3"/>
      <c r="M221" s="3"/>
    </row>
    <row r="222" spans="1:13" s="39" customFormat="1" x14ac:dyDescent="0.3">
      <c r="A222" s="1"/>
      <c r="B222" s="2"/>
      <c r="C222" s="38"/>
      <c r="E222" s="3"/>
      <c r="F222" s="3"/>
      <c r="G222" s="3"/>
      <c r="H222" s="3"/>
      <c r="I222" s="3"/>
      <c r="J222" s="3"/>
      <c r="K222" s="3"/>
      <c r="L222" s="3"/>
      <c r="M222" s="3"/>
    </row>
    <row r="223" spans="1:13" s="39" customFormat="1" x14ac:dyDescent="0.3">
      <c r="A223" s="1"/>
      <c r="B223" s="2"/>
      <c r="C223" s="38"/>
      <c r="E223" s="3"/>
      <c r="F223" s="3"/>
      <c r="G223" s="3"/>
      <c r="H223" s="3"/>
      <c r="I223" s="3"/>
      <c r="J223" s="3"/>
      <c r="K223" s="3"/>
      <c r="L223" s="3"/>
      <c r="M223" s="3"/>
    </row>
    <row r="224" spans="1:13" s="39" customFormat="1" x14ac:dyDescent="0.3">
      <c r="A224" s="1"/>
      <c r="B224" s="2"/>
      <c r="C224" s="38"/>
      <c r="E224" s="3"/>
      <c r="F224" s="3"/>
      <c r="G224" s="3"/>
      <c r="H224" s="3"/>
      <c r="I224" s="3"/>
      <c r="J224" s="3"/>
      <c r="K224" s="3"/>
      <c r="L224" s="3"/>
      <c r="M224" s="3"/>
    </row>
    <row r="225" spans="1:13" s="39" customFormat="1" x14ac:dyDescent="0.3">
      <c r="A225" s="1"/>
      <c r="B225" s="2"/>
      <c r="C225" s="38"/>
      <c r="E225" s="3"/>
      <c r="F225" s="3"/>
      <c r="G225" s="3"/>
      <c r="H225" s="3"/>
      <c r="I225" s="3"/>
      <c r="J225" s="3"/>
      <c r="K225" s="3"/>
      <c r="L225" s="3"/>
      <c r="M225" s="3"/>
    </row>
    <row r="226" spans="1:13" s="39" customFormat="1" x14ac:dyDescent="0.3">
      <c r="A226" s="1"/>
      <c r="B226" s="2"/>
      <c r="C226" s="38"/>
      <c r="E226" s="3"/>
      <c r="F226" s="3"/>
      <c r="G226" s="3"/>
      <c r="H226" s="3"/>
      <c r="I226" s="3"/>
      <c r="J226" s="3"/>
      <c r="K226" s="3"/>
      <c r="L226" s="3"/>
      <c r="M226" s="3"/>
    </row>
    <row r="227" spans="1:13" s="39" customFormat="1" x14ac:dyDescent="0.3">
      <c r="A227" s="1"/>
      <c r="B227" s="2"/>
      <c r="C227" s="38"/>
      <c r="E227" s="3"/>
      <c r="F227" s="3"/>
      <c r="G227" s="3"/>
      <c r="H227" s="3"/>
      <c r="I227" s="3"/>
      <c r="J227" s="3"/>
      <c r="K227" s="3"/>
      <c r="L227" s="3"/>
      <c r="M227" s="3"/>
    </row>
    <row r="228" spans="1:13" s="39" customFormat="1" x14ac:dyDescent="0.3">
      <c r="A228" s="1"/>
      <c r="B228" s="2"/>
      <c r="C228" s="38"/>
      <c r="E228" s="3"/>
      <c r="F228" s="3"/>
      <c r="G228" s="3"/>
      <c r="H228" s="3"/>
      <c r="I228" s="3"/>
      <c r="J228" s="3"/>
      <c r="K228" s="3"/>
      <c r="L228" s="3"/>
      <c r="M228" s="3"/>
    </row>
    <row r="229" spans="1:13" s="39" customFormat="1" x14ac:dyDescent="0.3">
      <c r="A229" s="1"/>
      <c r="B229" s="2"/>
      <c r="C229" s="38"/>
      <c r="E229" s="3"/>
      <c r="F229" s="3"/>
      <c r="G229" s="3"/>
      <c r="H229" s="3"/>
      <c r="I229" s="3"/>
      <c r="J229" s="3"/>
      <c r="K229" s="3"/>
      <c r="L229" s="3"/>
      <c r="M229" s="3"/>
    </row>
    <row r="230" spans="1:13" s="39" customFormat="1" x14ac:dyDescent="0.3">
      <c r="A230" s="1"/>
      <c r="B230" s="2"/>
      <c r="C230" s="38"/>
      <c r="E230" s="3"/>
      <c r="F230" s="3"/>
      <c r="G230" s="3"/>
      <c r="H230" s="3"/>
      <c r="I230" s="3"/>
      <c r="J230" s="3"/>
      <c r="K230" s="3"/>
      <c r="L230" s="3"/>
      <c r="M230" s="3"/>
    </row>
    <row r="231" spans="1:13" s="39" customFormat="1" x14ac:dyDescent="0.3">
      <c r="A231" s="1"/>
      <c r="B231" s="2"/>
      <c r="C231" s="38"/>
      <c r="E231" s="3"/>
      <c r="F231" s="3"/>
      <c r="G231" s="3"/>
      <c r="H231" s="3"/>
      <c r="I231" s="3"/>
      <c r="J231" s="3"/>
      <c r="K231" s="3"/>
      <c r="L231" s="3"/>
      <c r="M231" s="3"/>
    </row>
    <row r="232" spans="1:13" s="39" customFormat="1" x14ac:dyDescent="0.3">
      <c r="A232" s="1"/>
      <c r="B232" s="2"/>
      <c r="C232" s="38"/>
      <c r="E232" s="3"/>
      <c r="F232" s="3"/>
      <c r="G232" s="3"/>
      <c r="H232" s="3"/>
      <c r="I232" s="3"/>
      <c r="J232" s="3"/>
      <c r="K232" s="3"/>
      <c r="L232" s="3"/>
      <c r="M232" s="3"/>
    </row>
    <row r="233" spans="1:13" s="39" customFormat="1" x14ac:dyDescent="0.3">
      <c r="A233" s="1"/>
      <c r="B233" s="2"/>
      <c r="C233" s="38"/>
      <c r="E233" s="3"/>
      <c r="F233" s="3"/>
      <c r="G233" s="3"/>
      <c r="H233" s="3"/>
      <c r="I233" s="3"/>
      <c r="J233" s="3"/>
      <c r="K233" s="3"/>
      <c r="L233" s="3"/>
      <c r="M233" s="3"/>
    </row>
    <row r="234" spans="1:13" s="39" customFormat="1" x14ac:dyDescent="0.3">
      <c r="A234" s="1"/>
      <c r="B234" s="2"/>
      <c r="C234" s="38"/>
      <c r="E234" s="3"/>
      <c r="F234" s="3"/>
      <c r="G234" s="3"/>
      <c r="H234" s="3"/>
      <c r="I234" s="3"/>
      <c r="J234" s="3"/>
      <c r="K234" s="3"/>
      <c r="L234" s="3"/>
      <c r="M234" s="3"/>
    </row>
    <row r="235" spans="1:13" s="39" customFormat="1" x14ac:dyDescent="0.3">
      <c r="A235" s="1"/>
      <c r="B235" s="2"/>
      <c r="C235" s="38"/>
      <c r="E235" s="3"/>
      <c r="F235" s="3"/>
      <c r="G235" s="3"/>
      <c r="H235" s="3"/>
      <c r="I235" s="3"/>
      <c r="J235" s="3"/>
      <c r="K235" s="3"/>
      <c r="L235" s="3"/>
      <c r="M235" s="3"/>
    </row>
    <row r="236" spans="1:13" s="39" customFormat="1" x14ac:dyDescent="0.3">
      <c r="A236" s="1"/>
      <c r="B236" s="2"/>
      <c r="C236" s="38"/>
      <c r="E236" s="3"/>
      <c r="F236" s="3"/>
      <c r="G236" s="3"/>
      <c r="H236" s="3"/>
      <c r="I236" s="3"/>
      <c r="J236" s="3"/>
      <c r="K236" s="3"/>
      <c r="L236" s="3"/>
      <c r="M236" s="3"/>
    </row>
    <row r="237" spans="1:13" s="39" customFormat="1" x14ac:dyDescent="0.3">
      <c r="A237" s="1"/>
      <c r="B237" s="2"/>
      <c r="C237" s="38"/>
      <c r="E237" s="3"/>
      <c r="F237" s="3"/>
      <c r="G237" s="3"/>
      <c r="H237" s="3"/>
      <c r="I237" s="3"/>
      <c r="J237" s="3"/>
      <c r="K237" s="3"/>
      <c r="L237" s="3"/>
      <c r="M237" s="3"/>
    </row>
    <row r="238" spans="1:13" s="39" customFormat="1" x14ac:dyDescent="0.3">
      <c r="A238" s="1"/>
      <c r="B238" s="2"/>
      <c r="C238" s="38"/>
      <c r="E238" s="3"/>
      <c r="F238" s="3"/>
      <c r="G238" s="3"/>
      <c r="H238" s="3"/>
      <c r="I238" s="3"/>
      <c r="J238" s="3"/>
      <c r="K238" s="3"/>
      <c r="L238" s="3"/>
      <c r="M238" s="3"/>
    </row>
    <row r="239" spans="1:13" s="39" customFormat="1" x14ac:dyDescent="0.3">
      <c r="A239" s="1"/>
      <c r="B239" s="2"/>
      <c r="C239" s="38"/>
      <c r="E239" s="3"/>
      <c r="F239" s="3"/>
      <c r="G239" s="3"/>
      <c r="H239" s="3"/>
      <c r="I239" s="3"/>
      <c r="J239" s="3"/>
      <c r="K239" s="3"/>
      <c r="L239" s="3"/>
      <c r="M239" s="3"/>
    </row>
    <row r="240" spans="1:13" s="39" customFormat="1" x14ac:dyDescent="0.3">
      <c r="A240" s="1"/>
      <c r="B240" s="2"/>
      <c r="C240" s="38"/>
      <c r="E240" s="3"/>
      <c r="F240" s="3"/>
      <c r="G240" s="3"/>
      <c r="H240" s="3"/>
      <c r="I240" s="3"/>
      <c r="J240" s="3"/>
      <c r="K240" s="3"/>
      <c r="L240" s="3"/>
      <c r="M240" s="3"/>
    </row>
    <row r="241" spans="1:13" s="39" customFormat="1" x14ac:dyDescent="0.3">
      <c r="A241" s="1"/>
      <c r="B241" s="2"/>
      <c r="C241" s="38"/>
      <c r="E241" s="3"/>
      <c r="F241" s="3"/>
      <c r="G241" s="3"/>
      <c r="H241" s="3"/>
      <c r="I241" s="3"/>
      <c r="J241" s="3"/>
      <c r="K241" s="3"/>
      <c r="L241" s="3"/>
      <c r="M241" s="3"/>
    </row>
    <row r="242" spans="1:13" s="39" customFormat="1" x14ac:dyDescent="0.3">
      <c r="A242" s="1"/>
      <c r="B242" s="2"/>
      <c r="C242" s="38"/>
      <c r="E242" s="3"/>
      <c r="F242" s="3"/>
      <c r="G242" s="3"/>
      <c r="H242" s="3"/>
      <c r="I242" s="3"/>
      <c r="J242" s="3"/>
      <c r="K242" s="3"/>
      <c r="L242" s="3"/>
      <c r="M242" s="3"/>
    </row>
    <row r="243" spans="1:13" s="39" customFormat="1" x14ac:dyDescent="0.3">
      <c r="A243" s="1"/>
      <c r="B243" s="2"/>
      <c r="C243" s="38"/>
      <c r="E243" s="3"/>
      <c r="F243" s="3"/>
      <c r="G243" s="3"/>
      <c r="H243" s="3"/>
      <c r="I243" s="3"/>
      <c r="J243" s="3"/>
      <c r="K243" s="3"/>
      <c r="L243" s="3"/>
      <c r="M243" s="3"/>
    </row>
    <row r="244" spans="1:13" s="39" customFormat="1" x14ac:dyDescent="0.3">
      <c r="A244" s="1"/>
      <c r="B244" s="2"/>
      <c r="C244" s="38"/>
      <c r="E244" s="3"/>
      <c r="F244" s="3"/>
      <c r="G244" s="3"/>
      <c r="H244" s="3"/>
      <c r="I244" s="3"/>
      <c r="J244" s="3"/>
      <c r="K244" s="3"/>
      <c r="L244" s="3"/>
      <c r="M244" s="3"/>
    </row>
    <row r="245" spans="1:13" s="39" customFormat="1" x14ac:dyDescent="0.3">
      <c r="A245" s="1"/>
      <c r="B245" s="2"/>
      <c r="C245" s="38"/>
      <c r="E245" s="3"/>
      <c r="F245" s="3"/>
      <c r="G245" s="3"/>
      <c r="H245" s="3"/>
      <c r="I245" s="3"/>
      <c r="J245" s="3"/>
      <c r="K245" s="3"/>
      <c r="L245" s="3"/>
      <c r="M245" s="3"/>
    </row>
    <row r="246" spans="1:13" s="39" customFormat="1" x14ac:dyDescent="0.3">
      <c r="A246" s="1"/>
      <c r="B246" s="2"/>
      <c r="C246" s="38"/>
      <c r="E246" s="3"/>
      <c r="F246" s="3"/>
      <c r="G246" s="3"/>
      <c r="H246" s="3"/>
      <c r="I246" s="3"/>
      <c r="J246" s="3"/>
      <c r="K246" s="3"/>
      <c r="L246" s="3"/>
      <c r="M246" s="3"/>
    </row>
    <row r="247" spans="1:13" s="39" customFormat="1" x14ac:dyDescent="0.3">
      <c r="A247" s="1"/>
      <c r="B247" s="2"/>
      <c r="C247" s="38"/>
      <c r="E247" s="3"/>
      <c r="F247" s="3"/>
      <c r="G247" s="3"/>
      <c r="H247" s="3"/>
      <c r="I247" s="3"/>
      <c r="J247" s="3"/>
      <c r="K247" s="3"/>
      <c r="L247" s="3"/>
      <c r="M247" s="3"/>
    </row>
    <row r="248" spans="1:13" s="39" customFormat="1" x14ac:dyDescent="0.3">
      <c r="A248" s="1"/>
      <c r="B248" s="2"/>
      <c r="C248" s="38"/>
      <c r="E248" s="3"/>
      <c r="F248" s="3"/>
      <c r="G248" s="3"/>
      <c r="H248" s="3"/>
      <c r="I248" s="3"/>
      <c r="J248" s="3"/>
      <c r="K248" s="3"/>
      <c r="L248" s="3"/>
      <c r="M248" s="3"/>
    </row>
    <row r="249" spans="1:13" s="39" customFormat="1" x14ac:dyDescent="0.3">
      <c r="A249" s="1"/>
      <c r="B249" s="2"/>
      <c r="C249" s="38"/>
      <c r="E249" s="3"/>
      <c r="F249" s="3"/>
      <c r="G249" s="3"/>
      <c r="H249" s="3"/>
      <c r="I249" s="3"/>
      <c r="J249" s="3"/>
      <c r="K249" s="3"/>
      <c r="L249" s="3"/>
      <c r="M249" s="3"/>
    </row>
    <row r="250" spans="1:13" s="39" customFormat="1" x14ac:dyDescent="0.3">
      <c r="A250" s="1"/>
      <c r="B250" s="2"/>
      <c r="C250" s="38"/>
      <c r="E250" s="3"/>
      <c r="F250" s="3"/>
      <c r="G250" s="3"/>
      <c r="H250" s="3"/>
      <c r="I250" s="3"/>
      <c r="J250" s="3"/>
      <c r="K250" s="3"/>
      <c r="L250" s="3"/>
      <c r="M250" s="3"/>
    </row>
    <row r="251" spans="1:13" s="39" customFormat="1" x14ac:dyDescent="0.3">
      <c r="A251" s="1"/>
      <c r="B251" s="2"/>
      <c r="C251" s="38"/>
      <c r="E251" s="3"/>
      <c r="F251" s="3"/>
      <c r="G251" s="3"/>
      <c r="H251" s="3"/>
      <c r="I251" s="3"/>
      <c r="J251" s="3"/>
      <c r="K251" s="3"/>
      <c r="L251" s="3"/>
      <c r="M251" s="3"/>
    </row>
    <row r="252" spans="1:13" s="39" customFormat="1" x14ac:dyDescent="0.3">
      <c r="A252" s="1"/>
      <c r="B252" s="2"/>
      <c r="C252" s="38"/>
      <c r="E252" s="3"/>
      <c r="F252" s="3"/>
      <c r="G252" s="3"/>
      <c r="H252" s="3"/>
      <c r="I252" s="3"/>
      <c r="J252" s="3"/>
      <c r="K252" s="3"/>
      <c r="L252" s="3"/>
      <c r="M252" s="3"/>
    </row>
    <row r="253" spans="1:13" s="39" customFormat="1" x14ac:dyDescent="0.3">
      <c r="A253" s="1"/>
      <c r="B253" s="2"/>
      <c r="C253" s="38"/>
      <c r="E253" s="3"/>
      <c r="F253" s="3"/>
      <c r="G253" s="3"/>
      <c r="H253" s="3"/>
      <c r="I253" s="3"/>
      <c r="J253" s="3"/>
      <c r="K253" s="3"/>
      <c r="L253" s="3"/>
      <c r="M253" s="3"/>
    </row>
    <row r="254" spans="1:13" s="39" customFormat="1" x14ac:dyDescent="0.3">
      <c r="A254" s="1"/>
      <c r="B254" s="2"/>
      <c r="C254" s="38"/>
      <c r="E254" s="3"/>
      <c r="F254" s="3"/>
      <c r="G254" s="3"/>
      <c r="H254" s="3"/>
      <c r="I254" s="3"/>
      <c r="J254" s="3"/>
      <c r="K254" s="3"/>
      <c r="L254" s="3"/>
      <c r="M254" s="3"/>
    </row>
    <row r="255" spans="1:13" s="39" customFormat="1" x14ac:dyDescent="0.3">
      <c r="A255" s="1"/>
      <c r="B255" s="2"/>
      <c r="C255" s="38"/>
      <c r="E255" s="3"/>
      <c r="F255" s="3"/>
      <c r="G255" s="3"/>
      <c r="H255" s="3"/>
      <c r="I255" s="3"/>
      <c r="J255" s="3"/>
      <c r="K255" s="3"/>
      <c r="L255" s="3"/>
      <c r="M255" s="3"/>
    </row>
    <row r="256" spans="1:13" s="39" customFormat="1" x14ac:dyDescent="0.3">
      <c r="A256" s="1"/>
      <c r="B256" s="2"/>
      <c r="C256" s="38"/>
      <c r="E256" s="3"/>
      <c r="F256" s="3"/>
      <c r="G256" s="3"/>
      <c r="H256" s="3"/>
      <c r="I256" s="3"/>
      <c r="J256" s="3"/>
      <c r="K256" s="3"/>
      <c r="L256" s="3"/>
      <c r="M256" s="3"/>
    </row>
    <row r="257" spans="1:13" s="39" customFormat="1" x14ac:dyDescent="0.3">
      <c r="A257" s="1"/>
      <c r="B257" s="2"/>
      <c r="C257" s="38"/>
      <c r="E257" s="3"/>
      <c r="F257" s="3"/>
      <c r="G257" s="3"/>
      <c r="H257" s="3"/>
      <c r="I257" s="3"/>
      <c r="J257" s="3"/>
      <c r="K257" s="3"/>
      <c r="L257" s="3"/>
      <c r="M257" s="3"/>
    </row>
    <row r="258" spans="1:13" s="39" customFormat="1" x14ac:dyDescent="0.3">
      <c r="A258" s="1"/>
      <c r="B258" s="2"/>
      <c r="C258" s="38"/>
      <c r="E258" s="3"/>
      <c r="F258" s="3"/>
      <c r="G258" s="3"/>
      <c r="H258" s="3"/>
      <c r="I258" s="3"/>
      <c r="J258" s="3"/>
      <c r="K258" s="3"/>
      <c r="L258" s="3"/>
      <c r="M258" s="3"/>
    </row>
    <row r="259" spans="1:13" s="39" customFormat="1" x14ac:dyDescent="0.3">
      <c r="A259" s="1"/>
      <c r="B259" s="2"/>
      <c r="C259" s="38"/>
      <c r="E259" s="3"/>
      <c r="F259" s="3"/>
      <c r="G259" s="3"/>
      <c r="H259" s="3"/>
      <c r="I259" s="3"/>
      <c r="J259" s="3"/>
      <c r="K259" s="3"/>
      <c r="L259" s="3"/>
      <c r="M259" s="3"/>
    </row>
    <row r="260" spans="1:13" s="39" customFormat="1" x14ac:dyDescent="0.3">
      <c r="A260" s="1"/>
      <c r="B260" s="2"/>
      <c r="C260" s="38"/>
      <c r="E260" s="3"/>
      <c r="F260" s="3"/>
      <c r="G260" s="3"/>
      <c r="H260" s="3"/>
      <c r="I260" s="3"/>
      <c r="J260" s="3"/>
      <c r="K260" s="3"/>
      <c r="L260" s="3"/>
      <c r="M260" s="3"/>
    </row>
    <row r="261" spans="1:13" s="39" customFormat="1" x14ac:dyDescent="0.3">
      <c r="A261" s="1"/>
      <c r="B261" s="2"/>
      <c r="C261" s="38"/>
      <c r="E261" s="3"/>
      <c r="F261" s="3"/>
      <c r="G261" s="3"/>
      <c r="H261" s="3"/>
      <c r="I261" s="3"/>
      <c r="J261" s="3"/>
      <c r="K261" s="3"/>
      <c r="L261" s="3"/>
      <c r="M261" s="3"/>
    </row>
    <row r="262" spans="1:13" s="39" customFormat="1" x14ac:dyDescent="0.3">
      <c r="A262" s="1"/>
      <c r="B262" s="2"/>
      <c r="C262" s="38"/>
      <c r="E262" s="3"/>
      <c r="F262" s="3"/>
      <c r="G262" s="3"/>
      <c r="H262" s="3"/>
      <c r="I262" s="3"/>
      <c r="J262" s="3"/>
      <c r="K262" s="3"/>
      <c r="L262" s="3"/>
      <c r="M262" s="3"/>
    </row>
    <row r="263" spans="1:13" s="39" customFormat="1" x14ac:dyDescent="0.3">
      <c r="A263" s="1"/>
      <c r="B263" s="2"/>
      <c r="C263" s="38"/>
      <c r="E263" s="3"/>
      <c r="F263" s="3"/>
      <c r="G263" s="3"/>
      <c r="H263" s="3"/>
      <c r="I263" s="3"/>
      <c r="J263" s="3"/>
      <c r="K263" s="3"/>
      <c r="L263" s="3"/>
      <c r="M263" s="3"/>
    </row>
    <row r="264" spans="1:13" s="39" customFormat="1" x14ac:dyDescent="0.3">
      <c r="A264" s="1"/>
      <c r="B264" s="2"/>
      <c r="C264" s="38"/>
      <c r="E264" s="3"/>
      <c r="F264" s="3"/>
      <c r="G264" s="3"/>
      <c r="H264" s="3"/>
      <c r="I264" s="3"/>
      <c r="J264" s="3"/>
      <c r="K264" s="3"/>
      <c r="L264" s="3"/>
      <c r="M264" s="3"/>
    </row>
    <row r="265" spans="1:13" s="39" customFormat="1" x14ac:dyDescent="0.3">
      <c r="A265" s="1"/>
      <c r="B265" s="2"/>
      <c r="C265" s="38"/>
      <c r="E265" s="3"/>
      <c r="F265" s="3"/>
      <c r="G265" s="3"/>
      <c r="H265" s="3"/>
      <c r="I265" s="3"/>
      <c r="J265" s="3"/>
      <c r="K265" s="3"/>
      <c r="L265" s="3"/>
      <c r="M265" s="3"/>
    </row>
    <row r="266" spans="1:13" s="39" customFormat="1" x14ac:dyDescent="0.3">
      <c r="A266" s="1"/>
      <c r="B266" s="2"/>
      <c r="C266" s="38"/>
      <c r="E266" s="3"/>
      <c r="F266" s="3"/>
      <c r="G266" s="3"/>
      <c r="H266" s="3"/>
      <c r="I266" s="3"/>
      <c r="J266" s="3"/>
      <c r="K266" s="3"/>
      <c r="L266" s="3"/>
      <c r="M266" s="3"/>
    </row>
    <row r="267" spans="1:13" s="39" customFormat="1" x14ac:dyDescent="0.3">
      <c r="A267" s="1"/>
      <c r="B267" s="2"/>
      <c r="C267" s="38"/>
      <c r="E267" s="3"/>
      <c r="F267" s="3"/>
      <c r="G267" s="3"/>
      <c r="H267" s="3"/>
      <c r="I267" s="3"/>
      <c r="J267" s="3"/>
      <c r="K267" s="3"/>
      <c r="L267" s="3"/>
      <c r="M267" s="3"/>
    </row>
    <row r="268" spans="1:13" s="39" customFormat="1" x14ac:dyDescent="0.3">
      <c r="A268" s="1"/>
      <c r="B268" s="2"/>
      <c r="C268" s="38"/>
      <c r="E268" s="3"/>
      <c r="F268" s="3"/>
      <c r="G268" s="3"/>
      <c r="H268" s="3"/>
      <c r="I268" s="3"/>
      <c r="J268" s="3"/>
      <c r="K268" s="3"/>
      <c r="L268" s="3"/>
      <c r="M268" s="3"/>
    </row>
    <row r="269" spans="1:13" s="39" customFormat="1" x14ac:dyDescent="0.3">
      <c r="A269" s="1"/>
      <c r="B269" s="2"/>
      <c r="C269" s="38"/>
      <c r="E269" s="3"/>
      <c r="F269" s="3"/>
      <c r="G269" s="3"/>
      <c r="H269" s="3"/>
      <c r="I269" s="3"/>
      <c r="J269" s="3"/>
      <c r="K269" s="3"/>
      <c r="L269" s="3"/>
      <c r="M269" s="3"/>
    </row>
    <row r="270" spans="1:13" s="39" customFormat="1" x14ac:dyDescent="0.3">
      <c r="A270" s="1"/>
      <c r="B270" s="2"/>
      <c r="C270" s="38"/>
      <c r="E270" s="3"/>
      <c r="F270" s="3"/>
      <c r="G270" s="3"/>
      <c r="H270" s="3"/>
      <c r="I270" s="3"/>
      <c r="J270" s="3"/>
      <c r="K270" s="3"/>
      <c r="L270" s="3"/>
      <c r="M270" s="3"/>
    </row>
    <row r="271" spans="1:13" s="39" customFormat="1" x14ac:dyDescent="0.3">
      <c r="A271" s="1"/>
      <c r="B271" s="2"/>
      <c r="C271" s="38"/>
      <c r="E271" s="3"/>
      <c r="F271" s="3"/>
      <c r="G271" s="3"/>
      <c r="H271" s="3"/>
      <c r="I271" s="3"/>
      <c r="J271" s="3"/>
      <c r="K271" s="3"/>
      <c r="L271" s="3"/>
      <c r="M271" s="3"/>
    </row>
    <row r="272" spans="1:13" s="39" customFormat="1" x14ac:dyDescent="0.3">
      <c r="A272" s="1"/>
      <c r="B272" s="2"/>
      <c r="C272" s="38"/>
      <c r="E272" s="3"/>
      <c r="F272" s="3"/>
      <c r="G272" s="3"/>
      <c r="H272" s="3"/>
      <c r="I272" s="3"/>
      <c r="J272" s="3"/>
      <c r="K272" s="3"/>
      <c r="L272" s="3"/>
      <c r="M272" s="3"/>
    </row>
    <row r="273" spans="1:13" s="39" customFormat="1" x14ac:dyDescent="0.3">
      <c r="A273" s="1"/>
      <c r="B273" s="2"/>
      <c r="C273" s="38"/>
      <c r="E273" s="3"/>
      <c r="F273" s="3"/>
      <c r="G273" s="3"/>
      <c r="H273" s="3"/>
      <c r="I273" s="3"/>
      <c r="J273" s="3"/>
      <c r="K273" s="3"/>
      <c r="L273" s="3"/>
      <c r="M273" s="3"/>
    </row>
    <row r="274" spans="1:13" s="39" customFormat="1" x14ac:dyDescent="0.3">
      <c r="A274" s="1"/>
      <c r="B274" s="2"/>
      <c r="C274" s="38"/>
      <c r="E274" s="3"/>
      <c r="F274" s="3"/>
      <c r="G274" s="3"/>
      <c r="H274" s="3"/>
      <c r="I274" s="3"/>
      <c r="J274" s="3"/>
      <c r="K274" s="3"/>
      <c r="L274" s="3"/>
      <c r="M274" s="3"/>
    </row>
    <row r="275" spans="1:13" s="39" customFormat="1" x14ac:dyDescent="0.3">
      <c r="A275" s="1"/>
      <c r="B275" s="2"/>
      <c r="C275" s="38"/>
      <c r="E275" s="3"/>
      <c r="F275" s="3"/>
      <c r="G275" s="3"/>
      <c r="H275" s="3"/>
      <c r="I275" s="3"/>
      <c r="J275" s="3"/>
      <c r="K275" s="3"/>
      <c r="L275" s="3"/>
      <c r="M275" s="3"/>
    </row>
    <row r="276" spans="1:13" s="39" customFormat="1" x14ac:dyDescent="0.3">
      <c r="A276" s="1"/>
      <c r="B276" s="2"/>
      <c r="C276" s="38"/>
      <c r="E276" s="3"/>
      <c r="F276" s="3"/>
      <c r="G276" s="3"/>
      <c r="H276" s="3"/>
      <c r="I276" s="3"/>
      <c r="J276" s="3"/>
      <c r="K276" s="3"/>
      <c r="L276" s="3"/>
      <c r="M276" s="3"/>
    </row>
  </sheetData>
  <mergeCells count="28">
    <mergeCell ref="A89:F89"/>
    <mergeCell ref="A93:F93"/>
    <mergeCell ref="A103:F103"/>
    <mergeCell ref="A126:D126"/>
    <mergeCell ref="A52:F52"/>
    <mergeCell ref="A58:F58"/>
    <mergeCell ref="A65:F65"/>
    <mergeCell ref="A72:F72"/>
    <mergeCell ref="A77:F77"/>
    <mergeCell ref="A83:F83"/>
    <mergeCell ref="A47:F47"/>
    <mergeCell ref="A11:A12"/>
    <mergeCell ref="B11:B12"/>
    <mergeCell ref="C11:C12"/>
    <mergeCell ref="D11:D12"/>
    <mergeCell ref="F11:F12"/>
    <mergeCell ref="A14:F14"/>
    <mergeCell ref="A19:F19"/>
    <mergeCell ref="A26:F26"/>
    <mergeCell ref="A31:F31"/>
    <mergeCell ref="A33:F33"/>
    <mergeCell ref="A40:F40"/>
    <mergeCell ref="B9:F9"/>
    <mergeCell ref="C1:F2"/>
    <mergeCell ref="C3:F4"/>
    <mergeCell ref="A5:F5"/>
    <mergeCell ref="B7:C7"/>
    <mergeCell ref="B8:C8"/>
  </mergeCells>
  <pageMargins left="0.74803149606299213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նոր</vt:lpstr>
      <vt:lpstr>'2024 նոր'!Заголовки_для_печати</vt:lpstr>
      <vt:lpstr>'2024 նոր'!Область_печати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2024-06-27T11:24:32Z</cp:lastPrinted>
  <dcterms:created xsi:type="dcterms:W3CDTF">2024-06-04T11:23:26Z</dcterms:created>
  <dcterms:modified xsi:type="dcterms:W3CDTF">2024-06-27T11:27:08Z</dcterms:modified>
</cp:coreProperties>
</file>