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20730" windowHeight="11760" tabRatio="958" firstSheet="1" activeTab="1"/>
  </bookViews>
  <sheets>
    <sheet name="ՀՄ  2017 ցուցա" sheetId="19" state="hidden" r:id="rId1"/>
    <sheet name="2 " sheetId="10" r:id="rId2"/>
    <sheet name="3" sheetId="23" r:id="rId3"/>
    <sheet name="4" sheetId="17" r:id="rId4"/>
    <sheet name="5 " sheetId="9" r:id="rId5"/>
    <sheet name="6" sheetId="8" r:id="rId6"/>
    <sheet name="7 " sheetId="7" r:id="rId7"/>
    <sheet name="9" sheetId="6" r:id="rId8"/>
    <sheet name="10" sheetId="5" r:id="rId9"/>
    <sheet name="12" sheetId="4" r:id="rId10"/>
    <sheet name="Մարզադպրոց " sheetId="18" r:id="rId11"/>
    <sheet name="Եր դպրոց" sheetId="12" r:id="rId12"/>
    <sheet name="Գեղ դպրոց" sheetId="13" r:id="rId13"/>
    <sheet name="Շախմատ" sheetId="14" r:id="rId14"/>
    <sheet name="Կոմունալ" sheetId="2" r:id="rId15"/>
    <sheet name="Քաղաքային" sheetId="1" r:id="rId16"/>
  </sheets>
  <definedNames>
    <definedName name="_xlnm._FilterDatabase" localSheetId="8" hidden="1">'10'!$B$6:$J$8</definedName>
    <definedName name="_xlnm._FilterDatabase" localSheetId="9" hidden="1">'12'!$B$6:$J$10</definedName>
    <definedName name="_xlnm._FilterDatabase" localSheetId="1" hidden="1">'2 '!$B$6:$J$10</definedName>
    <definedName name="_xlnm._FilterDatabase" localSheetId="2" hidden="1">'3'!$B$6:$J$6</definedName>
    <definedName name="_xlnm._FilterDatabase" localSheetId="3" hidden="1">'4'!$B$6:$J$12</definedName>
    <definedName name="_xlnm._FilterDatabase" localSheetId="4" hidden="1">'5 '!$B$6:$J$11</definedName>
    <definedName name="_xlnm._FilterDatabase" localSheetId="5" hidden="1">'6'!$B$6:$J$10</definedName>
    <definedName name="_xlnm._FilterDatabase" localSheetId="6" hidden="1">'7 '!$B$6:$J$12</definedName>
    <definedName name="_xlnm._FilterDatabase" localSheetId="7" hidden="1">'9'!$B$6:$J$12</definedName>
    <definedName name="_xlnm._FilterDatabase" localSheetId="12" hidden="1">'Գեղ դպրոց'!$B$7:$J$10</definedName>
    <definedName name="_xlnm._FilterDatabase" localSheetId="11" hidden="1">'Եր դպրոց'!$B$6:$J$17</definedName>
    <definedName name="_xlnm._FilterDatabase" localSheetId="14" hidden="1">Կոմունալ!$B$6:$J$26</definedName>
    <definedName name="_xlnm._FilterDatabase" localSheetId="0" hidden="1">'ՀՄ  2017 ցուցա'!$A$5:$BD$5</definedName>
    <definedName name="_xlnm._FilterDatabase" localSheetId="10" hidden="1">'Մարզադպրոց '!$B$6:$J$23</definedName>
    <definedName name="_xlnm._FilterDatabase" localSheetId="13" hidden="1">Շախմատ!$B$6:$I$17</definedName>
    <definedName name="_xlnm._FilterDatabase" localSheetId="15" hidden="1">Քաղաքային!$B$6:$J$7</definedName>
    <definedName name="_xlnm.Print_Area" localSheetId="8">'10'!$A$1:$H$12</definedName>
    <definedName name="_xlnm.Print_Area" localSheetId="9">'12'!$A$1:$H$13</definedName>
    <definedName name="_xlnm.Print_Area" localSheetId="1">'2 '!$A$1:$H$14</definedName>
    <definedName name="_xlnm.Print_Area" localSheetId="2">'3'!$A$1:$H$12</definedName>
    <definedName name="_xlnm.Print_Area" localSheetId="3">'4'!$A$1:$H$16</definedName>
    <definedName name="_xlnm.Print_Area" localSheetId="5">'6'!$A$1:$H$13</definedName>
    <definedName name="_xlnm.Print_Area" localSheetId="6">'7 '!$A$1:$H$13</definedName>
    <definedName name="_xlnm.Print_Area" localSheetId="7">'9'!$A$1:$H$13</definedName>
    <definedName name="_xlnm.Print_Area" localSheetId="12">'Գեղ դպրոց'!$A$1:$H$10</definedName>
    <definedName name="_xlnm.Print_Area" localSheetId="11">'Եր դպրոց'!$A$1:$H$17</definedName>
    <definedName name="_xlnm.Print_Area" localSheetId="14">Կոմունալ!$A$1:$H$26</definedName>
    <definedName name="_xlnm.Print_Area" localSheetId="10">'Մարզադպրոց '!$A$1:$H$29</definedName>
    <definedName name="_xlnm.Print_Area" localSheetId="13">Շախմատ!$A$1:$H$17</definedName>
    <definedName name="_xlnm.Print_Area" localSheetId="15">Քաղաքային!$A$1:$H$8</definedName>
  </definedNames>
  <calcPr calcId="124519"/>
</workbook>
</file>

<file path=xl/calcChain.xml><?xml version="1.0" encoding="utf-8"?>
<calcChain xmlns="http://schemas.openxmlformats.org/spreadsheetml/2006/main">
  <c r="F25" i="2"/>
  <c r="F14" i="12"/>
  <c r="F13"/>
  <c r="F12"/>
  <c r="H11"/>
  <c r="F11"/>
  <c r="H10"/>
  <c r="F10"/>
  <c r="H9"/>
  <c r="F9"/>
  <c r="H8"/>
  <c r="F8"/>
  <c r="H7"/>
  <c r="F7"/>
  <c r="F17" s="1"/>
  <c r="I7" l="1"/>
  <c r="I9"/>
  <c r="I11"/>
  <c r="I10"/>
  <c r="I8"/>
  <c r="F13" i="6" l="1"/>
  <c r="F14" i="2"/>
  <c r="F15"/>
  <c r="F14" i="14"/>
  <c r="F15"/>
  <c r="F13" i="8"/>
  <c r="F16" i="17"/>
  <c r="F12" i="23"/>
  <c r="F7" i="1"/>
  <c r="F24" i="2"/>
  <c r="F23"/>
  <c r="F22"/>
  <c r="F21"/>
  <c r="F20"/>
  <c r="F19"/>
  <c r="F18"/>
  <c r="F17"/>
  <c r="F16"/>
  <c r="F13"/>
  <c r="F12"/>
  <c r="F11"/>
  <c r="F10"/>
  <c r="F9"/>
  <c r="F8"/>
  <c r="F7"/>
  <c r="F16" i="14"/>
  <c r="F13"/>
  <c r="F12"/>
  <c r="F11"/>
  <c r="F10"/>
  <c r="F9"/>
  <c r="F8"/>
  <c r="F7"/>
  <c r="F9" i="13"/>
  <c r="F8"/>
  <c r="F12" i="4"/>
  <c r="F11"/>
  <c r="F10"/>
  <c r="F9"/>
  <c r="F8"/>
  <c r="F13" s="1"/>
  <c r="F7"/>
  <c r="F11" i="5"/>
  <c r="F10"/>
  <c r="F9"/>
  <c r="F8"/>
  <c r="F7"/>
  <c r="F12" s="1"/>
  <c r="F14" i="10"/>
  <c r="H19" i="18"/>
  <c r="H20"/>
  <c r="H90" i="19"/>
  <c r="F90"/>
  <c r="H89"/>
  <c r="F89"/>
  <c r="F103" s="1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H92" s="1"/>
  <c r="F79"/>
  <c r="H71"/>
  <c r="F71"/>
  <c r="H70"/>
  <c r="F70"/>
  <c r="H69"/>
  <c r="F69"/>
  <c r="H68"/>
  <c r="F68"/>
  <c r="H67"/>
  <c r="F67"/>
  <c r="H66"/>
  <c r="F66"/>
  <c r="V65"/>
  <c r="H65"/>
  <c r="F65"/>
  <c r="U65" s="1"/>
  <c r="V64"/>
  <c r="H64"/>
  <c r="F64"/>
  <c r="U64" s="1"/>
  <c r="V63"/>
  <c r="H63"/>
  <c r="F63"/>
  <c r="U63" s="1"/>
  <c r="V62"/>
  <c r="H62"/>
  <c r="F62"/>
  <c r="U62" s="1"/>
  <c r="V61"/>
  <c r="H61"/>
  <c r="F61"/>
  <c r="U61" s="1"/>
  <c r="V60"/>
  <c r="H60"/>
  <c r="F60"/>
  <c r="F73" s="1"/>
  <c r="V59"/>
  <c r="U59"/>
  <c r="V58"/>
  <c r="H56"/>
  <c r="F56"/>
  <c r="H55"/>
  <c r="F55"/>
  <c r="H34"/>
  <c r="F34"/>
  <c r="H23"/>
  <c r="F23"/>
  <c r="H22"/>
  <c r="F22"/>
  <c r="H12"/>
  <c r="F12"/>
  <c r="H21"/>
  <c r="F21"/>
  <c r="V33"/>
  <c r="H33"/>
  <c r="F33"/>
  <c r="U33" s="1"/>
  <c r="V32"/>
  <c r="H32"/>
  <c r="F32"/>
  <c r="U32" s="1"/>
  <c r="V31"/>
  <c r="H31"/>
  <c r="F31"/>
  <c r="U31" s="1"/>
  <c r="V30"/>
  <c r="H30"/>
  <c r="F30"/>
  <c r="U30" s="1"/>
  <c r="V29"/>
  <c r="H29"/>
  <c r="F29"/>
  <c r="U29" s="1"/>
  <c r="V28"/>
  <c r="H28"/>
  <c r="F28"/>
  <c r="U28" s="1"/>
  <c r="V27"/>
  <c r="H27"/>
  <c r="F27"/>
  <c r="U27" s="1"/>
  <c r="V26"/>
  <c r="H26"/>
  <c r="F26"/>
  <c r="U26" s="1"/>
  <c r="H25"/>
  <c r="F25"/>
  <c r="H54"/>
  <c r="F54"/>
  <c r="H7"/>
  <c r="F7"/>
  <c r="H53"/>
  <c r="F53"/>
  <c r="H24"/>
  <c r="F24"/>
  <c r="H14"/>
  <c r="F14"/>
  <c r="H20"/>
  <c r="F20"/>
  <c r="H10"/>
  <c r="F10"/>
  <c r="H6"/>
  <c r="F6"/>
  <c r="H52"/>
  <c r="F52"/>
  <c r="H13"/>
  <c r="F13"/>
  <c r="H17"/>
  <c r="F17"/>
  <c r="H19"/>
  <c r="F19"/>
  <c r="H51"/>
  <c r="F51"/>
  <c r="H50"/>
  <c r="F50"/>
  <c r="H49"/>
  <c r="F49"/>
  <c r="H9"/>
  <c r="F9"/>
  <c r="H18"/>
  <c r="H16"/>
  <c r="H35"/>
  <c r="H48"/>
  <c r="H47"/>
  <c r="H46"/>
  <c r="H45"/>
  <c r="H44"/>
  <c r="H43"/>
  <c r="H42"/>
  <c r="H41"/>
  <c r="H40"/>
  <c r="H39"/>
  <c r="H38"/>
  <c r="H37"/>
  <c r="H36"/>
  <c r="H8"/>
  <c r="H15"/>
  <c r="H11"/>
  <c r="F58" l="1"/>
  <c r="U58" s="1"/>
  <c r="H73"/>
  <c r="F17" i="14"/>
  <c r="F26" i="2"/>
  <c r="H58" i="19"/>
  <c r="U60"/>
  <c r="D29" i="18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F29"/>
  <c r="H9" i="9"/>
  <c r="H8"/>
  <c r="H7"/>
  <c r="I20" i="18" l="1"/>
  <c r="I19"/>
  <c r="I7"/>
  <c r="I11"/>
  <c r="I15"/>
  <c r="I17"/>
  <c r="I23"/>
  <c r="I25"/>
  <c r="I27"/>
  <c r="I9"/>
  <c r="I13"/>
  <c r="I21"/>
  <c r="F12" i="9"/>
  <c r="I8" i="18"/>
  <c r="I10"/>
  <c r="I12"/>
  <c r="I14"/>
  <c r="I16"/>
  <c r="I18"/>
  <c r="I22"/>
  <c r="I24"/>
  <c r="I26"/>
  <c r="I28"/>
  <c r="I7" i="9"/>
  <c r="I8"/>
  <c r="I9"/>
  <c r="D13" i="8" l="1"/>
  <c r="D10" i="13"/>
  <c r="H8"/>
  <c r="H9"/>
  <c r="H7" i="5"/>
  <c r="I7" s="1"/>
  <c r="H7" i="2"/>
  <c r="H8"/>
  <c r="H9"/>
  <c r="H8" i="14" l="1"/>
  <c r="H7"/>
  <c r="F10" i="13"/>
  <c r="H10" i="8"/>
  <c r="H9"/>
  <c r="H8"/>
  <c r="H7"/>
  <c r="H12" i="7"/>
  <c r="H11"/>
  <c r="H10"/>
  <c r="H9"/>
  <c r="H8"/>
  <c r="H7"/>
  <c r="H12" i="6"/>
  <c r="H11"/>
  <c r="H10"/>
  <c r="H9"/>
  <c r="H8"/>
  <c r="H7"/>
  <c r="H10" i="4"/>
  <c r="H9"/>
  <c r="H8"/>
  <c r="H7"/>
  <c r="H15" i="2"/>
  <c r="H14"/>
  <c r="H13"/>
  <c r="H12"/>
  <c r="H11"/>
  <c r="H10"/>
  <c r="H7" i="1"/>
  <c r="I7" i="6" l="1"/>
  <c r="F13" i="7"/>
  <c r="F8" i="1"/>
  <c r="I8" i="7"/>
  <c r="I9" i="13"/>
  <c r="I8"/>
  <c r="I8" i="8"/>
  <c r="I8" i="2"/>
  <c r="I7"/>
  <c r="I9"/>
  <c r="I8" i="4"/>
  <c r="I7" i="14"/>
  <c r="I7" i="1"/>
  <c r="I10" i="2"/>
  <c r="I12"/>
  <c r="I14"/>
  <c r="I10" i="4"/>
  <c r="I9" i="6"/>
  <c r="I12"/>
  <c r="I10" i="7"/>
  <c r="I11"/>
  <c r="I10" i="8"/>
  <c r="I11" i="2"/>
  <c r="I13"/>
  <c r="I15"/>
  <c r="I7" i="4"/>
  <c r="I9"/>
  <c r="I8" i="6"/>
  <c r="I10"/>
  <c r="I11"/>
  <c r="I7" i="7"/>
  <c r="I9"/>
  <c r="I12"/>
  <c r="I7" i="8"/>
  <c r="I9"/>
  <c r="I8" i="14"/>
</calcChain>
</file>

<file path=xl/sharedStrings.xml><?xml version="1.0" encoding="utf-8"?>
<sst xmlns="http://schemas.openxmlformats.org/spreadsheetml/2006/main" count="640" uniqueCount="176">
  <si>
    <t>h/h</t>
  </si>
  <si>
    <t>Փաստացի գույքագրված հիմնական միջոցի անվանումը</t>
  </si>
  <si>
    <t>Հաշվապահական անվանում
(եթե առկա է, կամ ավելցուկ)</t>
  </si>
  <si>
    <t>Ձեռքբերման տարեթիվ</t>
  </si>
  <si>
    <t>Քանակ, հատ</t>
  </si>
  <si>
    <t>Ընդամենը, ՀՀ դրամ</t>
  </si>
  <si>
    <t>Վերագնահատված արժեք</t>
  </si>
  <si>
    <t>Պակասորդ/Դուրսգրում</t>
  </si>
  <si>
    <t>Մ</t>
  </si>
  <si>
    <t>Քանակ խմբ․</t>
  </si>
  <si>
    <t>ԿՈԴ</t>
  </si>
  <si>
    <t>վիճակը 1</t>
  </si>
  <si>
    <t>ԸՆԴԱՄԵՆԸ</t>
  </si>
  <si>
    <t>(դրամ)</t>
  </si>
  <si>
    <t>Հ/h</t>
  </si>
  <si>
    <t>Աթոռ</t>
  </si>
  <si>
    <t>Հավելված N 1</t>
  </si>
  <si>
    <t>Հավելված N 5</t>
  </si>
  <si>
    <t>Հավելված N 6</t>
  </si>
  <si>
    <t>Հավելված N 7</t>
  </si>
  <si>
    <t>Հավելված N 8</t>
  </si>
  <si>
    <t>Հավելված  N 9</t>
  </si>
  <si>
    <t>Հավելված N 10</t>
  </si>
  <si>
    <t>Հավելված N 11</t>
  </si>
  <si>
    <t>Հավելված N 12</t>
  </si>
  <si>
    <t>Հավելված N 15</t>
  </si>
  <si>
    <t>Աբովյան համայնքի ավագանու
 2021 թվականի ------------------------- ի
 N      -Ա  որոշման</t>
  </si>
  <si>
    <t>ՀՈԱԿ-ներին տրված գույք</t>
  </si>
  <si>
    <t>Հաշվեկշռային</t>
  </si>
  <si>
    <t>Փաստացի</t>
  </si>
  <si>
    <t>Նոր  սկզբնական արժեք   2013</t>
  </si>
  <si>
    <t>Նոր  հաշվեկշռային   արժեք   2013</t>
  </si>
  <si>
    <t>հ/հ</t>
  </si>
  <si>
    <t>ԱՆՎԱՆՈՒՄԸ</t>
  </si>
  <si>
    <t>Չափմ. միավոր</t>
  </si>
  <si>
    <t>Գինը</t>
  </si>
  <si>
    <t>քանակ</t>
  </si>
  <si>
    <t>Գումարը</t>
  </si>
  <si>
    <t xml:space="preserve">     տվյալներ</t>
  </si>
  <si>
    <t>առկայություն</t>
  </si>
  <si>
    <t>Ñ/Ñ</t>
  </si>
  <si>
    <t>Ձեռք բերման թիվը</t>
  </si>
  <si>
    <t>ԱՅԼ  ՀԻՄՆԱԿԱՆ ՄԻՋՈՑՆԵՐ</t>
  </si>
  <si>
    <t>Գորգ    4x6</t>
  </si>
  <si>
    <t>հատ</t>
  </si>
  <si>
    <t>1 հատ 4 մանկ, 1 հատ 2 մանկ</t>
  </si>
  <si>
    <t>Բարձրախոս    VD MA NABD</t>
  </si>
  <si>
    <t>2 հատ երաժշտակ.</t>
  </si>
  <si>
    <t>Ուժեղացուցիչ միկրոֆոնի   MKD  12</t>
  </si>
  <si>
    <t>1  հատ երաժշտակ.</t>
  </si>
  <si>
    <t>Միքշեր վահանակ    Macnys  16</t>
  </si>
  <si>
    <t>Սպորտ դպրոց</t>
  </si>
  <si>
    <t>Ուժեղացուցիչ    Samson  1800</t>
  </si>
  <si>
    <t>Ուժեղացուցիչ   Samson   2400</t>
  </si>
  <si>
    <t>Բարձրախոս   EV  25</t>
  </si>
  <si>
    <t>Բարձրախոս   EV  15</t>
  </si>
  <si>
    <t>Միկրոֆոն   "SnvRF"  58</t>
  </si>
  <si>
    <t>Հենակ  գործիք ù  Baxc</t>
  </si>
  <si>
    <t>MD-CD  ղեկ</t>
  </si>
  <si>
    <t>Լուսային էֆեկտ    PRADEL</t>
  </si>
  <si>
    <t>Միկրոֆոն ստուդիակ   Srid   FA   00</t>
  </si>
  <si>
    <t>Բեմի վարագույր թավշյա      (6x7,5)</t>
  </si>
  <si>
    <t>Բեմի վարագույր թավշյա     (7x1,5)</t>
  </si>
  <si>
    <t>Ձայնային կոմպլեկտ</t>
  </si>
  <si>
    <t>շախմատ</t>
  </si>
  <si>
    <t>Սառնարան    BEKO   9860</t>
  </si>
  <si>
    <t>2,3,4,5,6,7,9,10,12</t>
  </si>
  <si>
    <t>Գազօջախ</t>
  </si>
  <si>
    <t>2,5,6,9,10</t>
  </si>
  <si>
    <t>CD  Plaver</t>
  </si>
  <si>
    <t>DVD  CD   ղեկ.</t>
  </si>
  <si>
    <t>Լուսային էֆեկտ  PAR  64</t>
  </si>
  <si>
    <t>Լուսային էֆեկտ  PAR  56</t>
  </si>
  <si>
    <t>22 հատ շախմատ</t>
  </si>
  <si>
    <t>Համակարգչի սեղան</t>
  </si>
  <si>
    <t>10 հատ շախմատ</t>
  </si>
  <si>
    <t>Բեմի վարագույր թավշյա 7*1,5</t>
  </si>
  <si>
    <t>Շախմատի սեղան</t>
  </si>
  <si>
    <t xml:space="preserve"> շախմատ</t>
  </si>
  <si>
    <t>Գազօջախ  BONNINY  F9423 KGRB</t>
  </si>
  <si>
    <t>1 հատ 3-րդ մանկ, 4 մանկ., 12 մանկ..</t>
  </si>
  <si>
    <t>Գազօջախ  ԲԵԿՈ  61311  GNG</t>
  </si>
  <si>
    <t>2-րդ մանկապարտեզ</t>
  </si>
  <si>
    <t>Կենցաղային կահույք թիվ 12 մանկապարտեզի համար</t>
  </si>
  <si>
    <t>12 մանկապարտեզ</t>
  </si>
  <si>
    <t>Տարողության  բաք 5տ   (կոմունալ)</t>
  </si>
  <si>
    <t>Կոմունալ</t>
  </si>
  <si>
    <t>Շրջազգեստ բեմական</t>
  </si>
  <si>
    <t>Էլեկտրոնային ժամացույց</t>
  </si>
  <si>
    <t>Աղբաման</t>
  </si>
  <si>
    <t>Մետաղական աղբարկղ</t>
  </si>
  <si>
    <t>Հոսանքի գեներատոր</t>
  </si>
  <si>
    <t xml:space="preserve">  </t>
  </si>
  <si>
    <t>Զոդող մեքենա</t>
  </si>
  <si>
    <t>Էլետրական  սղոց</t>
  </si>
  <si>
    <t>Բենզինային սղոց</t>
  </si>
  <si>
    <t>Բենզինային գերանդի</t>
  </si>
  <si>
    <t>Մետաղ կտրող մեքենա</t>
  </si>
  <si>
    <t>«RENSON» ֆիրմայի ավտո լվացող ավտոմատ եռաֆազ սարք</t>
  </si>
  <si>
    <t>Մանկ. խաղաս.  (9 հատ )  հավաք.  (6-րդ և 9-րդ մանկ.)</t>
  </si>
  <si>
    <t>6-րդ և 9-րդ մանկապարտեզ</t>
  </si>
  <si>
    <t xml:space="preserve">Մանկական խաղասարք  </t>
  </si>
  <si>
    <t>1 հատ Դարանի համատ., 2 հատ Մեր քաղաք համատ.</t>
  </si>
  <si>
    <t>Սառնարան   DAEWOO FN-435 W 3E    /7-րդ մանկապ./</t>
  </si>
  <si>
    <t>7-րդ մանկապ.</t>
  </si>
  <si>
    <t>Էլեկտր. սալօջախ վառ. ( RADA  PE -814 SH,  7  մանկ.)</t>
  </si>
  <si>
    <t>Ձայնային  ֆիլտր էֆեկտոր    (թատրոն)</t>
  </si>
  <si>
    <t>Լոբզիկ էլեկտրական    (թատրոն)</t>
  </si>
  <si>
    <t xml:space="preserve">  ԸՆԴԱՄԵՆԸ </t>
  </si>
  <si>
    <t>Համակարգչային  տեխնիկա</t>
  </si>
  <si>
    <t>Համակարգիչ   P4   3000 MHz  DVD - RW</t>
  </si>
  <si>
    <t>1 հատ շախմատ, 1հատ կոմունալ</t>
  </si>
  <si>
    <t>Canon    LBP    2900</t>
  </si>
  <si>
    <t>Printer   Canon  2900</t>
  </si>
  <si>
    <t>2,3,4,5,6,7,9,10,12,կոմունալ</t>
  </si>
  <si>
    <t>Pentium  4</t>
  </si>
  <si>
    <t>2,3,4,5,6,7,9,10,12,կոմունալ, քաղաքային տնտ.</t>
  </si>
  <si>
    <t>Համակարգիչ   Intel Dual Core 2,2 Ghz</t>
  </si>
  <si>
    <t>Մոնիտոր   LSD 19 ViewSonic VX1962wm</t>
  </si>
  <si>
    <t>Համակարգիչ  Dual  Core  E 5500</t>
  </si>
  <si>
    <t>սպորտ</t>
  </si>
  <si>
    <t xml:space="preserve">Համակարգիչ  P 4  </t>
  </si>
  <si>
    <t>կոմունալ</t>
  </si>
  <si>
    <t>UPS  625  A            N 20050650</t>
  </si>
  <si>
    <t>Տպիչ    HC  1010 գործ.   cN    FE  067</t>
  </si>
  <si>
    <t>Կոմպլեկտավորված համակարգիչ</t>
  </si>
  <si>
    <t>2,3,4,5,6,7,9,10,12 , գեղարվեստ</t>
  </si>
  <si>
    <t>Տնտեսական  գույք  (փոքրարժեք)</t>
  </si>
  <si>
    <t>Միկրոֆոն  MKD  455</t>
  </si>
  <si>
    <t>Միկրոֆոն  MKD</t>
  </si>
  <si>
    <t>1 հատ երաժշտակ.</t>
  </si>
  <si>
    <t>Միկրոֆոն  հենակ</t>
  </si>
  <si>
    <t>Մանկական մահճակալ 4մանկ. համար</t>
  </si>
  <si>
    <t>4-րդ մանկ.</t>
  </si>
  <si>
    <t>Մանկական օրորոց 4 մանկ. Համար</t>
  </si>
  <si>
    <t>Մանկական սեղան</t>
  </si>
  <si>
    <t>Մանկական աթոռ</t>
  </si>
  <si>
    <t>Միկրոֆոն  "SnvRF"  58</t>
  </si>
  <si>
    <t>Հենակ. Միկրոֆոն</t>
  </si>
  <si>
    <t>Հատակի ուղեգորգ   1,2*25</t>
  </si>
  <si>
    <t>Աթոռակ Գեղարվեստի դպրոցի համար</t>
  </si>
  <si>
    <t>Գեղարվեստ</t>
  </si>
  <si>
    <t>Մետաղական  աղբարկղ</t>
  </si>
  <si>
    <t>Աբովյան համայնքի ավագանու
 2021 թվականի ------------------------- ի
 N        -Ա  որոշման</t>
  </si>
  <si>
    <t>Հավելված N 2</t>
  </si>
  <si>
    <t>Հավելված N 3</t>
  </si>
  <si>
    <t>Հավելված N 4</t>
  </si>
  <si>
    <t>Հավելված  N 13</t>
  </si>
  <si>
    <t>Հավելված N 14</t>
  </si>
  <si>
    <t xml:space="preserve">Աթոռակ </t>
  </si>
  <si>
    <t>Մանկական մահճակալ</t>
  </si>
  <si>
    <t xml:space="preserve">Մանկական օրորոց </t>
  </si>
  <si>
    <t xml:space="preserve">Մանկ. խաղաս.  (9 հատ )  հավաք.  </t>
  </si>
  <si>
    <t>Էլեկտր. սալօջախ վառ. ( RADA  PE -814 SH)</t>
  </si>
  <si>
    <t xml:space="preserve">Սառնարան   DAEWOO FN-435 W 3E   </t>
  </si>
  <si>
    <t xml:space="preserve">Գազօջախ Բեկո 61311 GNG </t>
  </si>
  <si>
    <t>Մալուխներ</t>
  </si>
  <si>
    <t>Համակարգիչ intel Dual Core 2.2 Ghz</t>
  </si>
  <si>
    <t>LSD 19 View Sonic VX 1962 wm</t>
  </si>
  <si>
    <t>Ց ԱՆԿ</t>
  </si>
  <si>
    <t>«ԱԲՈՎՅԱՆԻ N 4 ՄԱՆԿԱՊԱՐՏԵԶ»  ՀԱՄԱՅՆՔԱՅԻՆ ՈՉ ԱՌԵՎՏՐԱՅԻՆ ԿԱԶՄԱԿԵՐՊՈՒԹՅԱՆ ՀԱՇՎԵԿՇՌՈՒՄ ՆԵՐԱՌՎԱԾ ԳՈՒՅՔԻ</t>
  </si>
  <si>
    <t>«ԱԲՈՎՅԱՆԻ N 6 ՄԱՆԿԱՊԱՐՏԵԶ»  ՀԱՄԱՅՆՔԱՅԻՆ ՈՉ ԱՌԵՎՏՐԱՅԻՆ ԿԱԶՄԱԿԵՐՊՈՒԹՅԱՆ ՀԱՇՎԵԿՇՌՈՒՄ ՆԵՐԱՌՎԱԾ ԳՈՒՅՔԻ</t>
  </si>
  <si>
    <t>«ԱԲՈՎՅԱՆԻ N 5 ՄԱՆԿԱՊԱՐՏԵԶ»  ՀԱՄԱՅՆՔԱՅԻՆ ՈՉ ԱՌԵՎՏՐԱՅԻՆ ԿԱԶՄԱԿԵՐՊՈՒԹՅԱՆ ՀԱՇՎԵԿՇՌՈՒՄ ՆԵՐԱՌՎԱԾ ԳՈՒՅՔԻ</t>
  </si>
  <si>
    <t>«ԱԲՈՎՅԱՆԻ N 7 ՄԱՆԿԱՊԱՐՏԵԶ»  ՀԱՄԱՅՆՔԱՅԻՆ ՈՉ ԱՌԵՎՏՐԱՅԻՆ ԿԱԶՄԱԿԵՐՊՈՒԹՅԱՆ ՀԱՇՎԵԿՇՌՈՒՄ ՆԵՐԱՌՎԱԾ ԳՈՒՅՔԻ</t>
  </si>
  <si>
    <t>«ԱԲՈՎՅԱՆԻ N 9 ՄԱՆԿԱՊԱՐՏԵԶ»  ՀԱՄԱՅՆՔԱՅԻՆ ՈՉ ԱՌԵՎՏՐԱՅԻՆ ԿԱԶՄԱԿԵՐՊՈՒԹՅԱՆ ՀԱՇՎԵԿՇՌՈՒՄ ՆԵՐԱՌՎԱԾ ԳՈՒՅՔԻ</t>
  </si>
  <si>
    <t>«ԱԲՈՎՅԱՆԻ N 10 ՄԱՆԿԱՊԱՐՏԵԶ»  ՀԱՄԱՅՆՔԱՅԻՆ ՈՉ ԱՌԵՎՏՐԱՅԻՆ ԿԱԶՄԱԿԵՐՊՈՒԹՅԱՆ ՀԱՇՎԵԿՇՌՈՒՄ ՆԵՐԱՌՎԱԾ ԳՈՒՅՔԻ</t>
  </si>
  <si>
    <t>«ԱԲՈՎՅԱՆԻ N 12 ՄԱՆԿԱՊԱՐՏԵԶ»  ՀԱՄԱՅՆՔԱՅԻՆ ՈՉ ԱՌԵՎՏՐԱՅԻՆ ԿԱԶՄԱԿԵՐՊՈՒԹՅԱՆ ՀԱՇՎԵԿՇՌՈՒՄ ՆԵՐԱՌՎԱԾ ԳՈՒՅՔԻ</t>
  </si>
  <si>
    <t>Ց ԱՆ Կ</t>
  </si>
  <si>
    <t>«ԳԱԳԻԿ ԾԱՌՈՒԿՅԱՆԻ ԱՆՎԱՆ ԱԲՈՎՅԱՆԻ ՍՊՈՐՏԻ ԵՎ ՄՇԱԿՈՒՅԹԻ ՀԱՄԱԼԻՐ ԿԵՆՏՐՈՆ» ՀԱՄԱՅՆՔԱՅԻՆ ՈՉ ԱՌԵՎՏՐԱՅԻՆ ԿԱԶՄԱԿԵՐՊՈՒԹՅԱՆ ՀԱՇՎԵԿՇՌՈՒՄ ՆԵՐԱՌՎԱԾ ԳՈՒՅՔԻ</t>
  </si>
  <si>
    <t>«ԱԲՈՎՅԱՆԻ ԶԱՐԵՀ ՍԱՀԱԿՅԱՆՑԻ ԱՆՎԱՆ ԵՐԱԺՇՏԱԿԱՆ ԴՊՐՈՑ» ԱՐՏԱԴՊՐՈՑԱԿԱՆ ԿՐԹԱԴԱՍՏԻԱՐԱԿՉԱԿԱՆ ՈՒՍՈՒՄՆԱԿԱՆ ՀԱՍՏԱՏՈՒԹՅՈՒՆ ՀԱՄԱՅՆՔԱՅԻՆ ՈՉ ԱՌԵՎՏՐԱՅԻՆ ԿԱԶՄԱԿԵՐՊՈՒԹՅԱՆ ՀԱՇՎԵԿՇՌՈՒՄ ՆԵՐԱՌՎԱԾ ԳՈՒՅՔԻ</t>
  </si>
  <si>
    <t>«ԱԲՈՎՅԱՆԻ ԳԵՂԱՐՎԵՍՏԻ ԴՊՐՈՑ» ԿՐԹԱԴԱՍՏԻԱՐԱԿՉԱԿԱՆ ՈՒՍՈՒՄՆԱԿԱՆ ՀԱՍՏԱՏՈՒԹՅՈՒՆ ՀԱՄԱՅՆՔԱՅԻՆ ՈՉ ԱՌԵՎՏՐԱՅԻՆ ԿԱԶՄԱԿԵՐՊՈՒԹՅԱՆ ՀԱՇՎԵԿՇՌՈՒՄ ՆԵՐԱՌՎԱԾ ԳՈՒՅՔԻ</t>
  </si>
  <si>
    <t>«ԱԲՈՎՅԱՆԻ ՇԱԽՄԱՏԻ ԴՊՐՈՑ»  ՀԱՄԱՅՆՔԱՅԻՆ ՈՉ ԱՌԵՎՏՐԱՅԻՆ ԿԱԶՄԱԿԵՐՊՈՒԹՅԱՆ ՀԱՇՎԵԿՇՌՈՒՄ ՆԵՐԱՌՎԱԾ ԳՈՒՅՔԻ</t>
  </si>
  <si>
    <t>«ԱԲՈՎՅԱՆԻ ՀԱՄԱՅՆՔԱՅԻՆ ԿՈՄՈՒՆԱԼ ՏՆՏԵՍՈՒԹՅՈՒՆ»  ՀԱՄԱՅՆՔԱՅԻՆ ՈՉ ԱՌԵՎՏՐԱՅԻՆ ԿԱԶՄԱԿԵՐՊՈՒԹՅԱՆ ՀԱՇՎԵԿՇՌՈՒՄ ՆԵՐԱՌՎԱԾ ԳՈՒՅՔԻ</t>
  </si>
  <si>
    <t>«ԱԲՈՎՅԱՆԻ ՔԱՂԱՔԱՅԻՆ ՏՆՏԵՍՈՒԹՅՈՒՆ»  ՀԱՄԱՅՆՔԱՅԻՆ ՈՉ ԱՌԵՎՏՐԱՅԻՆ ԿԱԶՄԱԿԵՐՊՈՒԹՅԱՆ ՀԱՇՎԵԿՇՌՈՒՄ ՆԵՐԱՌՎԱԾ ԳՈՒՅՔԻ</t>
  </si>
  <si>
    <t>«ԱԲՈՎՅԱՆԻ N 3 ՄԻՋՀԱՄԱՅՆՔԱՅԻՆ ՄԱՆԿԱՊԱՐՏԵԶ»  ՀԱՄԱՅՆՔԱՅԻՆ ՈՉ ԱՌԵՎՏՐԱՅԻՆ ԿԱԶՄԱԿԵՐՊՈՒԹՅԱՆ ՀԱՇՎԵԿՇՌՈՒՄ ՆԵՐԱՌՎԱԾ ԳՈՒՅՔԻ</t>
  </si>
  <si>
    <t>«ԱԲՈՎՅԱՆԻ N 2 ՄԱՆԿԱՊԱՐՏԵԶ»  ՀԱՄԱՅՆՔԱՅԻՆ ՈՉ ԱՌԵՎՏՐԱՅԻՆ ԿԱԶՄԱԿԵՐՊՈՒԹՅԱՆ ՀԱՇՎԵԿՇՌՈՒՄ  ՆԵՐԱՌՎԱԾ  ԳՈՒՅՔԻ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</si>
</sst>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;@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sz val="11"/>
      <color theme="1"/>
      <name val="Calibri"/>
      <family val="2"/>
      <charset val="1"/>
      <scheme val="minor"/>
    </font>
    <font>
      <b/>
      <sz val="10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0"/>
      <name val="Arial"/>
      <family val="2"/>
      <charset val="204"/>
    </font>
    <font>
      <sz val="10"/>
      <color theme="1"/>
      <name val="Sylfaen"/>
      <family val="2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sz val="11"/>
      <name val="GHEA Grapalat"/>
      <family val="3"/>
    </font>
    <font>
      <sz val="10"/>
      <color rgb="FFFF0000"/>
      <name val="GHEA Grapalat"/>
      <family val="3"/>
    </font>
    <font>
      <sz val="10"/>
      <name val="Times LatArm"/>
    </font>
    <font>
      <sz val="8"/>
      <name val="GHEA Grapalat"/>
      <family val="3"/>
    </font>
    <font>
      <sz val="8"/>
      <color indexed="12"/>
      <name val="GHEA Grapalat"/>
      <family val="3"/>
    </font>
    <font>
      <sz val="10"/>
      <color indexed="12"/>
      <name val="Times LatArm"/>
    </font>
    <font>
      <sz val="10"/>
      <color rgb="FFFF0000"/>
      <name val="Times LatArm"/>
    </font>
    <font>
      <sz val="10"/>
      <name val="Arial"/>
    </font>
    <font>
      <sz val="9"/>
      <name val="Times LatArm"/>
    </font>
    <font>
      <sz val="9"/>
      <color indexed="10"/>
      <name val="Times LatArm"/>
    </font>
    <font>
      <sz val="9"/>
      <name val="GHEA Grapalat"/>
      <family val="3"/>
    </font>
    <font>
      <sz val="8"/>
      <name val="Times LatArm"/>
    </font>
    <font>
      <b/>
      <sz val="8"/>
      <name val="GHEA Grapalat"/>
      <family val="3"/>
    </font>
    <font>
      <b/>
      <i/>
      <sz val="8"/>
      <name val="GHEA Grapalat"/>
      <family val="3"/>
    </font>
    <font>
      <sz val="10"/>
      <color indexed="10"/>
      <name val="Times LatArm"/>
    </font>
    <font>
      <sz val="8"/>
      <color indexed="63"/>
      <name val="GHEA Grapalat"/>
      <family val="3"/>
    </font>
    <font>
      <sz val="8"/>
      <color indexed="10"/>
      <name val="GHEA Grapalat"/>
      <family val="3"/>
    </font>
    <font>
      <sz val="9"/>
      <color indexed="10"/>
      <name val="GHEA Grapalat"/>
      <family val="3"/>
    </font>
    <font>
      <sz val="10"/>
      <color theme="1"/>
      <name val="Times LatArm"/>
    </font>
    <font>
      <sz val="8"/>
      <color indexed="17"/>
      <name val="GHEA Grapalat"/>
      <family val="3"/>
    </font>
    <font>
      <sz val="8"/>
      <color theme="1"/>
      <name val="GHEA Grapalat"/>
      <family val="3"/>
    </font>
    <font>
      <sz val="7.5"/>
      <name val="GHEA Grapalat"/>
      <family val="3"/>
    </font>
    <font>
      <b/>
      <i/>
      <sz val="10"/>
      <name val="GHEA Grapalat"/>
      <family val="3"/>
    </font>
    <font>
      <sz val="8"/>
      <color indexed="8"/>
      <name val="GHEA Grapalat"/>
      <family val="3"/>
    </font>
    <font>
      <sz val="10"/>
      <color indexed="1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4" fillId="0" borderId="0"/>
    <xf numFmtId="0" fontId="7" fillId="0" borderId="0"/>
    <xf numFmtId="0" fontId="2" fillId="0" borderId="0"/>
    <xf numFmtId="0" fontId="8" fillId="0" borderId="0"/>
    <xf numFmtId="0" fontId="2" fillId="0" borderId="0"/>
    <xf numFmtId="0" fontId="1" fillId="0" borderId="0"/>
    <xf numFmtId="9" fontId="4" fillId="0" borderId="0" applyFont="0" applyFill="0" applyBorder="0" applyAlignment="0" applyProtection="0"/>
    <xf numFmtId="0" fontId="18" fillId="0" borderId="0"/>
    <xf numFmtId="0" fontId="23" fillId="0" borderId="0"/>
  </cellStyleXfs>
  <cellXfs count="2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3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3" fillId="0" borderId="0" xfId="2" applyFont="1" applyAlignment="1">
      <alignment horizontal="center" vertical="center"/>
    </xf>
    <xf numFmtId="0" fontId="12" fillId="0" borderId="0" xfId="0" applyFont="1" applyAlignment="1">
      <alignment wrapText="1"/>
    </xf>
    <xf numFmtId="3" fontId="5" fillId="0" borderId="1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3" fontId="14" fillId="0" borderId="1" xfId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5" fillId="0" borderId="0" xfId="2" applyFont="1" applyAlignment="1">
      <alignment horizontal="center" vertical="center"/>
    </xf>
    <xf numFmtId="0" fontId="11" fillId="0" borderId="0" xfId="0" applyFont="1"/>
    <xf numFmtId="0" fontId="14" fillId="0" borderId="3" xfId="7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3" fontId="9" fillId="0" borderId="1" xfId="7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3" borderId="0" xfId="0" applyFont="1" applyFill="1"/>
    <xf numFmtId="3" fontId="9" fillId="3" borderId="1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3" fontId="14" fillId="3" borderId="1" xfId="1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/>
    </xf>
    <xf numFmtId="0" fontId="15" fillId="3" borderId="0" xfId="2" applyFont="1" applyFill="1" applyAlignment="1">
      <alignment horizontal="center" vertical="center"/>
    </xf>
    <xf numFmtId="0" fontId="11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left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/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6" fillId="3" borderId="0" xfId="2" applyFont="1" applyFill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vertical="center"/>
    </xf>
    <xf numFmtId="0" fontId="10" fillId="3" borderId="0" xfId="2" applyFont="1" applyFill="1" applyAlignment="1">
      <alignment horizontal="center" vertical="center"/>
    </xf>
    <xf numFmtId="0" fontId="14" fillId="3" borderId="0" xfId="0" applyFont="1" applyFill="1"/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9" fillId="0" borderId="1" xfId="7" applyFont="1" applyBorder="1" applyAlignment="1">
      <alignment horizontal="left" vertical="center" wrapText="1"/>
    </xf>
    <xf numFmtId="3" fontId="14" fillId="0" borderId="1" xfId="7" applyNumberFormat="1" applyFont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9" fillId="0" borderId="6" xfId="9" applyFont="1" applyBorder="1" applyAlignment="1"/>
    <xf numFmtId="0" fontId="19" fillId="0" borderId="7" xfId="9" applyFont="1" applyBorder="1" applyAlignment="1"/>
    <xf numFmtId="0" fontId="19" fillId="0" borderId="6" xfId="9" applyFont="1" applyBorder="1"/>
    <xf numFmtId="1" fontId="19" fillId="0" borderId="8" xfId="9" applyNumberFormat="1" applyFont="1" applyBorder="1"/>
    <xf numFmtId="0" fontId="20" fillId="0" borderId="9" xfId="9" applyFont="1" applyBorder="1" applyAlignment="1"/>
    <xf numFmtId="0" fontId="21" fillId="0" borderId="1" xfId="9" applyFont="1" applyBorder="1" applyAlignment="1"/>
    <xf numFmtId="0" fontId="21" fillId="0" borderId="9" xfId="9" applyFont="1" applyBorder="1" applyAlignment="1"/>
    <xf numFmtId="0" fontId="18" fillId="0" borderId="0" xfId="9"/>
    <xf numFmtId="0" fontId="22" fillId="0" borderId="1" xfId="9" applyFont="1" applyBorder="1" applyAlignment="1">
      <alignment horizontal="left"/>
    </xf>
    <xf numFmtId="0" fontId="19" fillId="0" borderId="12" xfId="10" applyFont="1" applyBorder="1" applyAlignment="1"/>
    <xf numFmtId="0" fontId="19" fillId="0" borderId="9" xfId="10" applyFont="1" applyBorder="1" applyAlignment="1"/>
    <xf numFmtId="0" fontId="19" fillId="0" borderId="12" xfId="9" applyFont="1" applyBorder="1"/>
    <xf numFmtId="1" fontId="19" fillId="0" borderId="5" xfId="9" applyNumberFormat="1" applyFont="1" applyBorder="1"/>
    <xf numFmtId="165" fontId="19" fillId="4" borderId="12" xfId="9" applyNumberFormat="1" applyFont="1" applyFill="1" applyBorder="1" applyAlignment="1">
      <alignment vertical="center" wrapText="1"/>
    </xf>
    <xf numFmtId="1" fontId="19" fillId="4" borderId="4" xfId="9" applyNumberFormat="1" applyFont="1" applyFill="1" applyBorder="1" applyAlignment="1">
      <alignment horizontal="center" vertical="center"/>
    </xf>
    <xf numFmtId="1" fontId="19" fillId="4" borderId="1" xfId="9" applyNumberFormat="1" applyFont="1" applyFill="1" applyBorder="1" applyAlignment="1">
      <alignment horizontal="center" vertical="center" wrapText="1"/>
    </xf>
    <xf numFmtId="0" fontId="24" fillId="4" borderId="1" xfId="9" applyFont="1" applyFill="1" applyBorder="1" applyAlignment="1">
      <alignment horizontal="center" vertical="center" wrapText="1"/>
    </xf>
    <xf numFmtId="0" fontId="25" fillId="4" borderId="1" xfId="9" applyFont="1" applyFill="1" applyBorder="1" applyAlignment="1">
      <alignment horizontal="center" vertical="center" wrapText="1"/>
    </xf>
    <xf numFmtId="0" fontId="26" fillId="0" borderId="1" xfId="9" applyFont="1" applyBorder="1"/>
    <xf numFmtId="0" fontId="18" fillId="0" borderId="1" xfId="9" applyBorder="1"/>
    <xf numFmtId="0" fontId="27" fillId="0" borderId="1" xfId="9" applyFont="1" applyBorder="1"/>
    <xf numFmtId="1" fontId="19" fillId="0" borderId="1" xfId="9" applyNumberFormat="1" applyFont="1" applyBorder="1"/>
    <xf numFmtId="1" fontId="19" fillId="4" borderId="4" xfId="9" applyNumberFormat="1" applyFont="1" applyFill="1" applyBorder="1" applyAlignment="1">
      <alignment vertical="center" wrapText="1"/>
    </xf>
    <xf numFmtId="0" fontId="20" fillId="0" borderId="4" xfId="9" applyFont="1" applyBorder="1" applyAlignment="1"/>
    <xf numFmtId="1" fontId="24" fillId="0" borderId="1" xfId="9" applyNumberFormat="1" applyFont="1" applyBorder="1"/>
    <xf numFmtId="1" fontId="24" fillId="0" borderId="1" xfId="9" applyNumberFormat="1" applyFont="1" applyBorder="1" applyAlignment="1">
      <alignment horizontal="center" vertical="center" wrapText="1"/>
    </xf>
    <xf numFmtId="0" fontId="24" fillId="0" borderId="1" xfId="9" applyFont="1" applyBorder="1" applyAlignment="1">
      <alignment horizontal="center" vertical="center" wrapText="1"/>
    </xf>
    <xf numFmtId="0" fontId="9" fillId="0" borderId="1" xfId="9" applyFont="1" applyBorder="1"/>
    <xf numFmtId="1" fontId="19" fillId="0" borderId="1" xfId="9" applyNumberFormat="1" applyFont="1" applyBorder="1" applyAlignment="1">
      <alignment horizontal="right"/>
    </xf>
    <xf numFmtId="0" fontId="19" fillId="0" borderId="1" xfId="9" applyFont="1" applyBorder="1"/>
    <xf numFmtId="1" fontId="27" fillId="0" borderId="1" xfId="9" applyNumberFormat="1" applyFont="1" applyBorder="1"/>
    <xf numFmtId="1" fontId="29" fillId="0" borderId="1" xfId="9" applyNumberFormat="1" applyFont="1" applyBorder="1" applyAlignment="1">
      <alignment horizontal="center"/>
    </xf>
    <xf numFmtId="165" fontId="19" fillId="0" borderId="1" xfId="9" applyNumberFormat="1" applyFont="1" applyBorder="1"/>
    <xf numFmtId="1" fontId="26" fillId="0" borderId="1" xfId="9" applyNumberFormat="1" applyFont="1" applyBorder="1"/>
    <xf numFmtId="1" fontId="26" fillId="0" borderId="3" xfId="9" applyNumberFormat="1" applyFont="1" applyBorder="1"/>
    <xf numFmtId="0" fontId="30" fillId="0" borderId="0" xfId="9" applyFont="1"/>
    <xf numFmtId="1" fontId="27" fillId="4" borderId="1" xfId="9" applyNumberFormat="1" applyFont="1" applyFill="1" applyBorder="1" applyAlignment="1">
      <alignment horizontal="left"/>
    </xf>
    <xf numFmtId="1" fontId="19" fillId="4" borderId="1" xfId="9" applyNumberFormat="1" applyFont="1" applyFill="1" applyBorder="1" applyAlignment="1">
      <alignment horizontal="right"/>
    </xf>
    <xf numFmtId="0" fontId="18" fillId="5" borderId="1" xfId="9" applyFont="1" applyFill="1" applyBorder="1" applyAlignment="1">
      <alignment horizontal="left"/>
    </xf>
    <xf numFmtId="0" fontId="19" fillId="0" borderId="1" xfId="9" applyFont="1" applyBorder="1" applyAlignment="1">
      <alignment horizontal="left"/>
    </xf>
    <xf numFmtId="0" fontId="18" fillId="0" borderId="1" xfId="9" applyFont="1" applyBorder="1" applyAlignment="1">
      <alignment horizontal="left"/>
    </xf>
    <xf numFmtId="165" fontId="26" fillId="0" borderId="1" xfId="9" applyNumberFormat="1" applyFont="1" applyBorder="1"/>
    <xf numFmtId="0" fontId="27" fillId="0" borderId="0" xfId="9" applyFont="1" applyBorder="1"/>
    <xf numFmtId="1" fontId="27" fillId="4" borderId="0" xfId="9" applyNumberFormat="1" applyFont="1" applyFill="1" applyBorder="1" applyAlignment="1">
      <alignment horizontal="left"/>
    </xf>
    <xf numFmtId="0" fontId="31" fillId="0" borderId="1" xfId="9" applyFont="1" applyBorder="1"/>
    <xf numFmtId="0" fontId="31" fillId="0" borderId="1" xfId="9" applyFont="1" applyBorder="1" applyAlignment="1">
      <alignment horizontal="right"/>
    </xf>
    <xf numFmtId="1" fontId="31" fillId="0" borderId="1" xfId="9" applyNumberFormat="1" applyFont="1" applyBorder="1"/>
    <xf numFmtId="0" fontId="32" fillId="0" borderId="1" xfId="9" applyFont="1" applyBorder="1"/>
    <xf numFmtId="0" fontId="33" fillId="0" borderId="1" xfId="9" applyFont="1" applyBorder="1" applyAlignment="1">
      <alignment horizontal="right"/>
    </xf>
    <xf numFmtId="0" fontId="33" fillId="0" borderId="1" xfId="9" applyFont="1" applyBorder="1"/>
    <xf numFmtId="1" fontId="31" fillId="0" borderId="1" xfId="9" applyNumberFormat="1" applyFont="1" applyBorder="1" applyAlignment="1">
      <alignment horizontal="right"/>
    </xf>
    <xf numFmtId="1" fontId="33" fillId="0" borderId="1" xfId="9" applyNumberFormat="1" applyFont="1" applyBorder="1"/>
    <xf numFmtId="1" fontId="26" fillId="0" borderId="11" xfId="9" applyNumberFormat="1" applyFont="1" applyBorder="1"/>
    <xf numFmtId="1" fontId="18" fillId="0" borderId="0" xfId="9" applyNumberFormat="1"/>
    <xf numFmtId="1" fontId="26" fillId="0" borderId="4" xfId="9" applyNumberFormat="1" applyFont="1" applyBorder="1"/>
    <xf numFmtId="0" fontId="34" fillId="0" borderId="1" xfId="9" applyFont="1" applyBorder="1" applyAlignment="1">
      <alignment horizontal="left"/>
    </xf>
    <xf numFmtId="1" fontId="32" fillId="0" borderId="1" xfId="9" applyNumberFormat="1" applyFont="1" applyBorder="1"/>
    <xf numFmtId="0" fontId="19" fillId="0" borderId="1" xfId="9" applyFont="1" applyBorder="1" applyAlignment="1">
      <alignment horizontal="right"/>
    </xf>
    <xf numFmtId="164" fontId="26" fillId="0" borderId="1" xfId="9" applyNumberFormat="1" applyFont="1" applyBorder="1"/>
    <xf numFmtId="0" fontId="35" fillId="0" borderId="1" xfId="9" applyFont="1" applyBorder="1"/>
    <xf numFmtId="0" fontId="18" fillId="0" borderId="0" xfId="9" applyFont="1"/>
    <xf numFmtId="0" fontId="9" fillId="0" borderId="0" xfId="9" applyFont="1" applyBorder="1"/>
    <xf numFmtId="0" fontId="24" fillId="0" borderId="1" xfId="9" applyFont="1" applyBorder="1"/>
    <xf numFmtId="0" fontId="19" fillId="4" borderId="1" xfId="9" applyFont="1" applyFill="1" applyBorder="1"/>
    <xf numFmtId="0" fontId="26" fillId="6" borderId="1" xfId="9" applyFont="1" applyFill="1" applyBorder="1"/>
    <xf numFmtId="0" fontId="24" fillId="7" borderId="1" xfId="9" applyFont="1" applyFill="1" applyBorder="1"/>
    <xf numFmtId="0" fontId="36" fillId="0" borderId="1" xfId="9" applyFont="1" applyBorder="1"/>
    <xf numFmtId="0" fontId="37" fillId="0" borderId="1" xfId="9" applyFont="1" applyBorder="1" applyAlignment="1">
      <alignment horizontal="right"/>
    </xf>
    <xf numFmtId="0" fontId="37" fillId="0" borderId="1" xfId="9" applyFont="1" applyBorder="1"/>
    <xf numFmtId="1" fontId="37" fillId="0" borderId="1" xfId="9" applyNumberFormat="1" applyFont="1" applyBorder="1"/>
    <xf numFmtId="0" fontId="29" fillId="0" borderId="1" xfId="9" applyFont="1" applyBorder="1" applyAlignment="1">
      <alignment horizontal="center"/>
    </xf>
    <xf numFmtId="1" fontId="30" fillId="0" borderId="0" xfId="9" applyNumberFormat="1" applyFont="1"/>
    <xf numFmtId="0" fontId="31" fillId="4" borderId="1" xfId="9" applyFont="1" applyFill="1" applyBorder="1"/>
    <xf numFmtId="1" fontId="26" fillId="0" borderId="0" xfId="9" applyNumberFormat="1" applyFont="1" applyBorder="1"/>
    <xf numFmtId="1" fontId="9" fillId="0" borderId="1" xfId="9" applyNumberFormat="1" applyFont="1" applyBorder="1"/>
    <xf numFmtId="0" fontId="9" fillId="0" borderId="1" xfId="9" applyFont="1" applyBorder="1" applyAlignment="1">
      <alignment horizontal="right"/>
    </xf>
    <xf numFmtId="0" fontId="38" fillId="0" borderId="1" xfId="9" applyFont="1" applyBorder="1" applyAlignment="1">
      <alignment horizontal="center"/>
    </xf>
    <xf numFmtId="0" fontId="26" fillId="0" borderId="1" xfId="9" applyFont="1" applyBorder="1" applyAlignment="1">
      <alignment horizontal="right"/>
    </xf>
    <xf numFmtId="0" fontId="18" fillId="0" borderId="1" xfId="9" applyFont="1" applyBorder="1"/>
    <xf numFmtId="0" fontId="34" fillId="0" borderId="1" xfId="9" applyFont="1" applyBorder="1"/>
    <xf numFmtId="0" fontId="19" fillId="0" borderId="4" xfId="9" applyFont="1" applyBorder="1"/>
    <xf numFmtId="0" fontId="35" fillId="0" borderId="4" xfId="9" applyFont="1" applyBorder="1"/>
    <xf numFmtId="0" fontId="9" fillId="0" borderId="4" xfId="9" applyFont="1" applyBorder="1"/>
    <xf numFmtId="0" fontId="38" fillId="0" borderId="4" xfId="9" applyFont="1" applyBorder="1" applyAlignment="1">
      <alignment horizontal="center"/>
    </xf>
    <xf numFmtId="0" fontId="19" fillId="0" borderId="1" xfId="10" applyFont="1" applyBorder="1"/>
    <xf numFmtId="1" fontId="39" fillId="0" borderId="1" xfId="9" applyNumberFormat="1" applyFont="1" applyBorder="1" applyAlignment="1">
      <alignment horizontal="left"/>
    </xf>
    <xf numFmtId="1" fontId="9" fillId="0" borderId="3" xfId="9" applyNumberFormat="1" applyFont="1" applyBorder="1"/>
    <xf numFmtId="1" fontId="40" fillId="0" borderId="1" xfId="9" applyNumberFormat="1" applyFont="1" applyBorder="1"/>
    <xf numFmtId="165" fontId="9" fillId="0" borderId="1" xfId="9" applyNumberFormat="1" applyFont="1" applyBorder="1"/>
    <xf numFmtId="0" fontId="19" fillId="0" borderId="0" xfId="9" applyFont="1"/>
    <xf numFmtId="0" fontId="19" fillId="0" borderId="0" xfId="9" applyFont="1" applyAlignment="1">
      <alignment horizontal="right"/>
    </xf>
    <xf numFmtId="1" fontId="19" fillId="0" borderId="0" xfId="9" applyNumberFormat="1" applyFont="1"/>
    <xf numFmtId="165" fontId="19" fillId="0" borderId="0" xfId="9" applyNumberFormat="1" applyFont="1"/>
    <xf numFmtId="1" fontId="9" fillId="0" borderId="0" xfId="9" applyNumberFormat="1" applyFont="1"/>
    <xf numFmtId="0" fontId="9" fillId="0" borderId="0" xfId="9" applyFont="1"/>
    <xf numFmtId="0" fontId="9" fillId="0" borderId="0" xfId="9" applyFont="1" applyAlignment="1">
      <alignment horizontal="right"/>
    </xf>
    <xf numFmtId="1" fontId="19" fillId="0" borderId="3" xfId="9" applyNumberFormat="1" applyFont="1" applyBorder="1"/>
    <xf numFmtId="0" fontId="24" fillId="0" borderId="0" xfId="9" applyFont="1" applyBorder="1"/>
    <xf numFmtId="0" fontId="26" fillId="0" borderId="0" xfId="9" applyFont="1" applyBorder="1"/>
    <xf numFmtId="165" fontId="26" fillId="0" borderId="0" xfId="9" applyNumberFormat="1" applyFont="1" applyBorder="1"/>
    <xf numFmtId="0" fontId="12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12" fillId="3" borderId="0" xfId="0" applyFont="1" applyFill="1" applyAlignment="1">
      <alignment vertical="center"/>
    </xf>
    <xf numFmtId="0" fontId="9" fillId="0" borderId="0" xfId="0" applyFont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2" fillId="3" borderId="1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9" fillId="4" borderId="11" xfId="9" applyNumberFormat="1" applyFont="1" applyFill="1" applyBorder="1" applyAlignment="1">
      <alignment horizontal="center" vertical="center" wrapText="1"/>
    </xf>
    <xf numFmtId="1" fontId="19" fillId="4" borderId="4" xfId="9" applyNumberFormat="1" applyFont="1" applyFill="1" applyBorder="1" applyAlignment="1">
      <alignment horizontal="center" vertical="center" wrapText="1"/>
    </xf>
    <xf numFmtId="0" fontId="19" fillId="0" borderId="1" xfId="9" applyFont="1" applyBorder="1" applyAlignment="1">
      <alignment horizontal="center"/>
    </xf>
    <xf numFmtId="165" fontId="19" fillId="4" borderId="3" xfId="9" applyNumberFormat="1" applyFont="1" applyFill="1" applyBorder="1" applyAlignment="1">
      <alignment horizontal="center" vertical="center" wrapText="1"/>
    </xf>
    <xf numFmtId="165" fontId="19" fillId="4" borderId="2" xfId="9" applyNumberFormat="1" applyFont="1" applyFill="1" applyBorder="1" applyAlignment="1">
      <alignment horizontal="center" vertical="center" wrapText="1"/>
    </xf>
    <xf numFmtId="1" fontId="19" fillId="4" borderId="10" xfId="9" applyNumberFormat="1" applyFont="1" applyFill="1" applyBorder="1" applyAlignment="1">
      <alignment horizontal="center" vertical="center" wrapText="1"/>
    </xf>
    <xf numFmtId="1" fontId="19" fillId="4" borderId="1" xfId="9" applyNumberFormat="1" applyFont="1" applyFill="1" applyBorder="1" applyAlignment="1">
      <alignment horizontal="center" vertical="center" wrapText="1"/>
    </xf>
    <xf numFmtId="0" fontId="14" fillId="4" borderId="1" xfId="9" applyFont="1" applyFill="1" applyBorder="1" applyAlignment="1">
      <alignment horizontal="center" vertical="center"/>
    </xf>
    <xf numFmtId="0" fontId="10" fillId="4" borderId="1" xfId="9" applyFont="1" applyFill="1" applyBorder="1" applyAlignment="1">
      <alignment horizontal="center" vertical="center"/>
    </xf>
    <xf numFmtId="0" fontId="19" fillId="4" borderId="1" xfId="9" applyFont="1" applyFill="1" applyBorder="1" applyAlignment="1">
      <alignment horizontal="right" vertical="center" wrapText="1"/>
    </xf>
    <xf numFmtId="0" fontId="19" fillId="4" borderId="1" xfId="9" applyFont="1" applyFill="1" applyBorder="1" applyAlignment="1">
      <alignment horizontal="center" vertical="center"/>
    </xf>
    <xf numFmtId="0" fontId="19" fillId="4" borderId="1" xfId="9" applyFont="1" applyFill="1" applyBorder="1" applyAlignment="1">
      <alignment horizontal="center" vertical="center" wrapText="1"/>
    </xf>
    <xf numFmtId="0" fontId="19" fillId="4" borderId="4" xfId="9" applyFont="1" applyFill="1" applyBorder="1" applyAlignment="1">
      <alignment horizontal="center" vertical="center" wrapText="1"/>
    </xf>
    <xf numFmtId="0" fontId="28" fillId="4" borderId="1" xfId="9" applyFont="1" applyFill="1" applyBorder="1" applyAlignment="1">
      <alignment horizontal="center" vertical="center"/>
    </xf>
    <xf numFmtId="0" fontId="19" fillId="4" borderId="11" xfId="9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1">
    <cellStyle name="Normal" xfId="0" builtinId="0"/>
    <cellStyle name="Normal 13 2" xfId="1"/>
    <cellStyle name="Normal 13 2 2" xfId="7"/>
    <cellStyle name="Normal 2" xfId="2"/>
    <cellStyle name="Normal 2 3" xfId="3"/>
    <cellStyle name="Normal 20" xfId="4"/>
    <cellStyle name="Normal 3" xfId="5"/>
    <cellStyle name="Normal 5 2" xfId="6"/>
    <cellStyle name="Normal_GRIGOR2" xfId="9"/>
    <cellStyle name="Percent 2" xfId="8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34"/>
  <sheetViews>
    <sheetView zoomScale="110" zoomScaleNormal="110" workbookViewId="0">
      <pane ySplit="2" topLeftCell="A3" activePane="bottomLeft" state="frozen"/>
      <selection pane="bottomLeft" activeCell="B6" sqref="B6:C7"/>
    </sheetView>
  </sheetViews>
  <sheetFormatPr defaultRowHeight="13.5"/>
  <cols>
    <col min="1" max="1" width="4.140625" style="166" customWidth="1"/>
    <col min="2" max="2" width="45.140625" style="166" customWidth="1"/>
    <col min="3" max="3" width="5.28515625" style="167" customWidth="1"/>
    <col min="4" max="4" width="8.5703125" style="166" customWidth="1"/>
    <col min="5" max="5" width="6.5703125" style="166" hidden="1" customWidth="1"/>
    <col min="6" max="6" width="9" style="168" hidden="1" customWidth="1"/>
    <col min="7" max="7" width="7.140625" style="169" customWidth="1"/>
    <col min="8" max="8" width="13" style="169" customWidth="1"/>
    <col min="9" max="9" width="0.140625" style="170" hidden="1" customWidth="1"/>
    <col min="10" max="10" width="11.140625" style="170" hidden="1" customWidth="1"/>
    <col min="11" max="11" width="0.140625" style="170" hidden="1" customWidth="1"/>
    <col min="12" max="12" width="12.140625" style="170" hidden="1" customWidth="1"/>
    <col min="13" max="13" width="0.140625" style="170" hidden="1" customWidth="1"/>
    <col min="14" max="14" width="8.7109375" style="170" hidden="1" customWidth="1"/>
    <col min="15" max="15" width="13.42578125" style="170" hidden="1" customWidth="1"/>
    <col min="16" max="16" width="11.7109375" style="170" hidden="1" customWidth="1"/>
    <col min="17" max="17" width="11.140625" style="170" hidden="1" customWidth="1"/>
    <col min="18" max="18" width="10.42578125" style="170" hidden="1" customWidth="1"/>
    <col min="19" max="19" width="12.140625" style="170" hidden="1" customWidth="1"/>
    <col min="20" max="20" width="12.5703125" style="170" hidden="1" customWidth="1"/>
    <col min="21" max="21" width="12.7109375" style="84" hidden="1" customWidth="1"/>
    <col min="22" max="22" width="13.140625" style="84" hidden="1" customWidth="1"/>
    <col min="23" max="23" width="0.140625" style="84" hidden="1" customWidth="1"/>
    <col min="24" max="24" width="12.85546875" style="84" hidden="1" customWidth="1"/>
    <col min="25" max="25" width="1.5703125" style="112" hidden="1" customWidth="1"/>
    <col min="26" max="26" width="2.42578125" style="112" hidden="1" customWidth="1"/>
    <col min="27" max="27" width="15.42578125" style="112" hidden="1" customWidth="1"/>
    <col min="28" max="28" width="4.85546875" style="84" hidden="1" customWidth="1"/>
    <col min="29" max="29" width="9" style="84" hidden="1" customWidth="1"/>
    <col min="30" max="30" width="8" style="84" hidden="1" customWidth="1"/>
    <col min="31" max="31" width="11" style="84" hidden="1" customWidth="1"/>
    <col min="32" max="32" width="7.7109375" style="84" hidden="1" customWidth="1"/>
    <col min="33" max="33" width="9.140625" style="84" hidden="1" customWidth="1"/>
    <col min="34" max="34" width="4.28515625" style="171" hidden="1" customWidth="1"/>
    <col min="35" max="35" width="49.85546875" style="171" hidden="1" customWidth="1"/>
    <col min="36" max="36" width="7.140625" style="172" hidden="1" customWidth="1"/>
    <col min="37" max="37" width="9.85546875" style="171" hidden="1" customWidth="1"/>
    <col min="38" max="38" width="4.5703125" style="171" hidden="1" customWidth="1"/>
    <col min="39" max="39" width="0.140625" style="170" hidden="1" customWidth="1"/>
    <col min="40" max="42" width="9.140625" style="84" hidden="1" customWidth="1"/>
    <col min="43" max="43" width="22.42578125" style="84" hidden="1" customWidth="1"/>
    <col min="44" max="44" width="9.140625" style="84" hidden="1" customWidth="1"/>
    <col min="45" max="45" width="12.140625" style="84" hidden="1" customWidth="1"/>
    <col min="46" max="50" width="9.140625" style="84" hidden="1" customWidth="1"/>
    <col min="51" max="51" width="43.5703125" style="85" customWidth="1"/>
    <col min="52" max="256" width="9.140625" style="84"/>
    <col min="257" max="257" width="4.140625" style="84" customWidth="1"/>
    <col min="258" max="258" width="45.140625" style="84" customWidth="1"/>
    <col min="259" max="259" width="5.28515625" style="84" customWidth="1"/>
    <col min="260" max="260" width="8.5703125" style="84" customWidth="1"/>
    <col min="261" max="262" width="0" style="84" hidden="1" customWidth="1"/>
    <col min="263" max="263" width="7.140625" style="84" customWidth="1"/>
    <col min="264" max="264" width="13" style="84" customWidth="1"/>
    <col min="265" max="306" width="0" style="84" hidden="1" customWidth="1"/>
    <col min="307" max="307" width="43.5703125" style="84" customWidth="1"/>
    <col min="308" max="512" width="9.140625" style="84"/>
    <col min="513" max="513" width="4.140625" style="84" customWidth="1"/>
    <col min="514" max="514" width="45.140625" style="84" customWidth="1"/>
    <col min="515" max="515" width="5.28515625" style="84" customWidth="1"/>
    <col min="516" max="516" width="8.5703125" style="84" customWidth="1"/>
    <col min="517" max="518" width="0" style="84" hidden="1" customWidth="1"/>
    <col min="519" max="519" width="7.140625" style="84" customWidth="1"/>
    <col min="520" max="520" width="13" style="84" customWidth="1"/>
    <col min="521" max="562" width="0" style="84" hidden="1" customWidth="1"/>
    <col min="563" max="563" width="43.5703125" style="84" customWidth="1"/>
    <col min="564" max="768" width="9.140625" style="84"/>
    <col min="769" max="769" width="4.140625" style="84" customWidth="1"/>
    <col min="770" max="770" width="45.140625" style="84" customWidth="1"/>
    <col min="771" max="771" width="5.28515625" style="84" customWidth="1"/>
    <col min="772" max="772" width="8.5703125" style="84" customWidth="1"/>
    <col min="773" max="774" width="0" style="84" hidden="1" customWidth="1"/>
    <col min="775" max="775" width="7.140625" style="84" customWidth="1"/>
    <col min="776" max="776" width="13" style="84" customWidth="1"/>
    <col min="777" max="818" width="0" style="84" hidden="1" customWidth="1"/>
    <col min="819" max="819" width="43.5703125" style="84" customWidth="1"/>
    <col min="820" max="1024" width="9.140625" style="84"/>
    <col min="1025" max="1025" width="4.140625" style="84" customWidth="1"/>
    <col min="1026" max="1026" width="45.140625" style="84" customWidth="1"/>
    <col min="1027" max="1027" width="5.28515625" style="84" customWidth="1"/>
    <col min="1028" max="1028" width="8.5703125" style="84" customWidth="1"/>
    <col min="1029" max="1030" width="0" style="84" hidden="1" customWidth="1"/>
    <col min="1031" max="1031" width="7.140625" style="84" customWidth="1"/>
    <col min="1032" max="1032" width="13" style="84" customWidth="1"/>
    <col min="1033" max="1074" width="0" style="84" hidden="1" customWidth="1"/>
    <col min="1075" max="1075" width="43.5703125" style="84" customWidth="1"/>
    <col min="1076" max="1280" width="9.140625" style="84"/>
    <col min="1281" max="1281" width="4.140625" style="84" customWidth="1"/>
    <col min="1282" max="1282" width="45.140625" style="84" customWidth="1"/>
    <col min="1283" max="1283" width="5.28515625" style="84" customWidth="1"/>
    <col min="1284" max="1284" width="8.5703125" style="84" customWidth="1"/>
    <col min="1285" max="1286" width="0" style="84" hidden="1" customWidth="1"/>
    <col min="1287" max="1287" width="7.140625" style="84" customWidth="1"/>
    <col min="1288" max="1288" width="13" style="84" customWidth="1"/>
    <col min="1289" max="1330" width="0" style="84" hidden="1" customWidth="1"/>
    <col min="1331" max="1331" width="43.5703125" style="84" customWidth="1"/>
    <col min="1332" max="1536" width="9.140625" style="84"/>
    <col min="1537" max="1537" width="4.140625" style="84" customWidth="1"/>
    <col min="1538" max="1538" width="45.140625" style="84" customWidth="1"/>
    <col min="1539" max="1539" width="5.28515625" style="84" customWidth="1"/>
    <col min="1540" max="1540" width="8.5703125" style="84" customWidth="1"/>
    <col min="1541" max="1542" width="0" style="84" hidden="1" customWidth="1"/>
    <col min="1543" max="1543" width="7.140625" style="84" customWidth="1"/>
    <col min="1544" max="1544" width="13" style="84" customWidth="1"/>
    <col min="1545" max="1586" width="0" style="84" hidden="1" customWidth="1"/>
    <col min="1587" max="1587" width="43.5703125" style="84" customWidth="1"/>
    <col min="1588" max="1792" width="9.140625" style="84"/>
    <col min="1793" max="1793" width="4.140625" style="84" customWidth="1"/>
    <col min="1794" max="1794" width="45.140625" style="84" customWidth="1"/>
    <col min="1795" max="1795" width="5.28515625" style="84" customWidth="1"/>
    <col min="1796" max="1796" width="8.5703125" style="84" customWidth="1"/>
    <col min="1797" max="1798" width="0" style="84" hidden="1" customWidth="1"/>
    <col min="1799" max="1799" width="7.140625" style="84" customWidth="1"/>
    <col min="1800" max="1800" width="13" style="84" customWidth="1"/>
    <col min="1801" max="1842" width="0" style="84" hidden="1" customWidth="1"/>
    <col min="1843" max="1843" width="43.5703125" style="84" customWidth="1"/>
    <col min="1844" max="2048" width="9.140625" style="84"/>
    <col min="2049" max="2049" width="4.140625" style="84" customWidth="1"/>
    <col min="2050" max="2050" width="45.140625" style="84" customWidth="1"/>
    <col min="2051" max="2051" width="5.28515625" style="84" customWidth="1"/>
    <col min="2052" max="2052" width="8.5703125" style="84" customWidth="1"/>
    <col min="2053" max="2054" width="0" style="84" hidden="1" customWidth="1"/>
    <col min="2055" max="2055" width="7.140625" style="84" customWidth="1"/>
    <col min="2056" max="2056" width="13" style="84" customWidth="1"/>
    <col min="2057" max="2098" width="0" style="84" hidden="1" customWidth="1"/>
    <col min="2099" max="2099" width="43.5703125" style="84" customWidth="1"/>
    <col min="2100" max="2304" width="9.140625" style="84"/>
    <col min="2305" max="2305" width="4.140625" style="84" customWidth="1"/>
    <col min="2306" max="2306" width="45.140625" style="84" customWidth="1"/>
    <col min="2307" max="2307" width="5.28515625" style="84" customWidth="1"/>
    <col min="2308" max="2308" width="8.5703125" style="84" customWidth="1"/>
    <col min="2309" max="2310" width="0" style="84" hidden="1" customWidth="1"/>
    <col min="2311" max="2311" width="7.140625" style="84" customWidth="1"/>
    <col min="2312" max="2312" width="13" style="84" customWidth="1"/>
    <col min="2313" max="2354" width="0" style="84" hidden="1" customWidth="1"/>
    <col min="2355" max="2355" width="43.5703125" style="84" customWidth="1"/>
    <col min="2356" max="2560" width="9.140625" style="84"/>
    <col min="2561" max="2561" width="4.140625" style="84" customWidth="1"/>
    <col min="2562" max="2562" width="45.140625" style="84" customWidth="1"/>
    <col min="2563" max="2563" width="5.28515625" style="84" customWidth="1"/>
    <col min="2564" max="2564" width="8.5703125" style="84" customWidth="1"/>
    <col min="2565" max="2566" width="0" style="84" hidden="1" customWidth="1"/>
    <col min="2567" max="2567" width="7.140625" style="84" customWidth="1"/>
    <col min="2568" max="2568" width="13" style="84" customWidth="1"/>
    <col min="2569" max="2610" width="0" style="84" hidden="1" customWidth="1"/>
    <col min="2611" max="2611" width="43.5703125" style="84" customWidth="1"/>
    <col min="2612" max="2816" width="9.140625" style="84"/>
    <col min="2817" max="2817" width="4.140625" style="84" customWidth="1"/>
    <col min="2818" max="2818" width="45.140625" style="84" customWidth="1"/>
    <col min="2819" max="2819" width="5.28515625" style="84" customWidth="1"/>
    <col min="2820" max="2820" width="8.5703125" style="84" customWidth="1"/>
    <col min="2821" max="2822" width="0" style="84" hidden="1" customWidth="1"/>
    <col min="2823" max="2823" width="7.140625" style="84" customWidth="1"/>
    <col min="2824" max="2824" width="13" style="84" customWidth="1"/>
    <col min="2825" max="2866" width="0" style="84" hidden="1" customWidth="1"/>
    <col min="2867" max="2867" width="43.5703125" style="84" customWidth="1"/>
    <col min="2868" max="3072" width="9.140625" style="84"/>
    <col min="3073" max="3073" width="4.140625" style="84" customWidth="1"/>
    <col min="3074" max="3074" width="45.140625" style="84" customWidth="1"/>
    <col min="3075" max="3075" width="5.28515625" style="84" customWidth="1"/>
    <col min="3076" max="3076" width="8.5703125" style="84" customWidth="1"/>
    <col min="3077" max="3078" width="0" style="84" hidden="1" customWidth="1"/>
    <col min="3079" max="3079" width="7.140625" style="84" customWidth="1"/>
    <col min="3080" max="3080" width="13" style="84" customWidth="1"/>
    <col min="3081" max="3122" width="0" style="84" hidden="1" customWidth="1"/>
    <col min="3123" max="3123" width="43.5703125" style="84" customWidth="1"/>
    <col min="3124" max="3328" width="9.140625" style="84"/>
    <col min="3329" max="3329" width="4.140625" style="84" customWidth="1"/>
    <col min="3330" max="3330" width="45.140625" style="84" customWidth="1"/>
    <col min="3331" max="3331" width="5.28515625" style="84" customWidth="1"/>
    <col min="3332" max="3332" width="8.5703125" style="84" customWidth="1"/>
    <col min="3333" max="3334" width="0" style="84" hidden="1" customWidth="1"/>
    <col min="3335" max="3335" width="7.140625" style="84" customWidth="1"/>
    <col min="3336" max="3336" width="13" style="84" customWidth="1"/>
    <col min="3337" max="3378" width="0" style="84" hidden="1" customWidth="1"/>
    <col min="3379" max="3379" width="43.5703125" style="84" customWidth="1"/>
    <col min="3380" max="3584" width="9.140625" style="84"/>
    <col min="3585" max="3585" width="4.140625" style="84" customWidth="1"/>
    <col min="3586" max="3586" width="45.140625" style="84" customWidth="1"/>
    <col min="3587" max="3587" width="5.28515625" style="84" customWidth="1"/>
    <col min="3588" max="3588" width="8.5703125" style="84" customWidth="1"/>
    <col min="3589" max="3590" width="0" style="84" hidden="1" customWidth="1"/>
    <col min="3591" max="3591" width="7.140625" style="84" customWidth="1"/>
    <col min="3592" max="3592" width="13" style="84" customWidth="1"/>
    <col min="3593" max="3634" width="0" style="84" hidden="1" customWidth="1"/>
    <col min="3635" max="3635" width="43.5703125" style="84" customWidth="1"/>
    <col min="3636" max="3840" width="9.140625" style="84"/>
    <col min="3841" max="3841" width="4.140625" style="84" customWidth="1"/>
    <col min="3842" max="3842" width="45.140625" style="84" customWidth="1"/>
    <col min="3843" max="3843" width="5.28515625" style="84" customWidth="1"/>
    <col min="3844" max="3844" width="8.5703125" style="84" customWidth="1"/>
    <col min="3845" max="3846" width="0" style="84" hidden="1" customWidth="1"/>
    <col min="3847" max="3847" width="7.140625" style="84" customWidth="1"/>
    <col min="3848" max="3848" width="13" style="84" customWidth="1"/>
    <col min="3849" max="3890" width="0" style="84" hidden="1" customWidth="1"/>
    <col min="3891" max="3891" width="43.5703125" style="84" customWidth="1"/>
    <col min="3892" max="4096" width="9.140625" style="84"/>
    <col min="4097" max="4097" width="4.140625" style="84" customWidth="1"/>
    <col min="4098" max="4098" width="45.140625" style="84" customWidth="1"/>
    <col min="4099" max="4099" width="5.28515625" style="84" customWidth="1"/>
    <col min="4100" max="4100" width="8.5703125" style="84" customWidth="1"/>
    <col min="4101" max="4102" width="0" style="84" hidden="1" customWidth="1"/>
    <col min="4103" max="4103" width="7.140625" style="84" customWidth="1"/>
    <col min="4104" max="4104" width="13" style="84" customWidth="1"/>
    <col min="4105" max="4146" width="0" style="84" hidden="1" customWidth="1"/>
    <col min="4147" max="4147" width="43.5703125" style="84" customWidth="1"/>
    <col min="4148" max="4352" width="9.140625" style="84"/>
    <col min="4353" max="4353" width="4.140625" style="84" customWidth="1"/>
    <col min="4354" max="4354" width="45.140625" style="84" customWidth="1"/>
    <col min="4355" max="4355" width="5.28515625" style="84" customWidth="1"/>
    <col min="4356" max="4356" width="8.5703125" style="84" customWidth="1"/>
    <col min="4357" max="4358" width="0" style="84" hidden="1" customWidth="1"/>
    <col min="4359" max="4359" width="7.140625" style="84" customWidth="1"/>
    <col min="4360" max="4360" width="13" style="84" customWidth="1"/>
    <col min="4361" max="4402" width="0" style="84" hidden="1" customWidth="1"/>
    <col min="4403" max="4403" width="43.5703125" style="84" customWidth="1"/>
    <col min="4404" max="4608" width="9.140625" style="84"/>
    <col min="4609" max="4609" width="4.140625" style="84" customWidth="1"/>
    <col min="4610" max="4610" width="45.140625" style="84" customWidth="1"/>
    <col min="4611" max="4611" width="5.28515625" style="84" customWidth="1"/>
    <col min="4612" max="4612" width="8.5703125" style="84" customWidth="1"/>
    <col min="4613" max="4614" width="0" style="84" hidden="1" customWidth="1"/>
    <col min="4615" max="4615" width="7.140625" style="84" customWidth="1"/>
    <col min="4616" max="4616" width="13" style="84" customWidth="1"/>
    <col min="4617" max="4658" width="0" style="84" hidden="1" customWidth="1"/>
    <col min="4659" max="4659" width="43.5703125" style="84" customWidth="1"/>
    <col min="4660" max="4864" width="9.140625" style="84"/>
    <col min="4865" max="4865" width="4.140625" style="84" customWidth="1"/>
    <col min="4866" max="4866" width="45.140625" style="84" customWidth="1"/>
    <col min="4867" max="4867" width="5.28515625" style="84" customWidth="1"/>
    <col min="4868" max="4868" width="8.5703125" style="84" customWidth="1"/>
    <col min="4869" max="4870" width="0" style="84" hidden="1" customWidth="1"/>
    <col min="4871" max="4871" width="7.140625" style="84" customWidth="1"/>
    <col min="4872" max="4872" width="13" style="84" customWidth="1"/>
    <col min="4873" max="4914" width="0" style="84" hidden="1" customWidth="1"/>
    <col min="4915" max="4915" width="43.5703125" style="84" customWidth="1"/>
    <col min="4916" max="5120" width="9.140625" style="84"/>
    <col min="5121" max="5121" width="4.140625" style="84" customWidth="1"/>
    <col min="5122" max="5122" width="45.140625" style="84" customWidth="1"/>
    <col min="5123" max="5123" width="5.28515625" style="84" customWidth="1"/>
    <col min="5124" max="5124" width="8.5703125" style="84" customWidth="1"/>
    <col min="5125" max="5126" width="0" style="84" hidden="1" customWidth="1"/>
    <col min="5127" max="5127" width="7.140625" style="84" customWidth="1"/>
    <col min="5128" max="5128" width="13" style="84" customWidth="1"/>
    <col min="5129" max="5170" width="0" style="84" hidden="1" customWidth="1"/>
    <col min="5171" max="5171" width="43.5703125" style="84" customWidth="1"/>
    <col min="5172" max="5376" width="9.140625" style="84"/>
    <col min="5377" max="5377" width="4.140625" style="84" customWidth="1"/>
    <col min="5378" max="5378" width="45.140625" style="84" customWidth="1"/>
    <col min="5379" max="5379" width="5.28515625" style="84" customWidth="1"/>
    <col min="5380" max="5380" width="8.5703125" style="84" customWidth="1"/>
    <col min="5381" max="5382" width="0" style="84" hidden="1" customWidth="1"/>
    <col min="5383" max="5383" width="7.140625" style="84" customWidth="1"/>
    <col min="5384" max="5384" width="13" style="84" customWidth="1"/>
    <col min="5385" max="5426" width="0" style="84" hidden="1" customWidth="1"/>
    <col min="5427" max="5427" width="43.5703125" style="84" customWidth="1"/>
    <col min="5428" max="5632" width="9.140625" style="84"/>
    <col min="5633" max="5633" width="4.140625" style="84" customWidth="1"/>
    <col min="5634" max="5634" width="45.140625" style="84" customWidth="1"/>
    <col min="5635" max="5635" width="5.28515625" style="84" customWidth="1"/>
    <col min="5636" max="5636" width="8.5703125" style="84" customWidth="1"/>
    <col min="5637" max="5638" width="0" style="84" hidden="1" customWidth="1"/>
    <col min="5639" max="5639" width="7.140625" style="84" customWidth="1"/>
    <col min="5640" max="5640" width="13" style="84" customWidth="1"/>
    <col min="5641" max="5682" width="0" style="84" hidden="1" customWidth="1"/>
    <col min="5683" max="5683" width="43.5703125" style="84" customWidth="1"/>
    <col min="5684" max="5888" width="9.140625" style="84"/>
    <col min="5889" max="5889" width="4.140625" style="84" customWidth="1"/>
    <col min="5890" max="5890" width="45.140625" style="84" customWidth="1"/>
    <col min="5891" max="5891" width="5.28515625" style="84" customWidth="1"/>
    <col min="5892" max="5892" width="8.5703125" style="84" customWidth="1"/>
    <col min="5893" max="5894" width="0" style="84" hidden="1" customWidth="1"/>
    <col min="5895" max="5895" width="7.140625" style="84" customWidth="1"/>
    <col min="5896" max="5896" width="13" style="84" customWidth="1"/>
    <col min="5897" max="5938" width="0" style="84" hidden="1" customWidth="1"/>
    <col min="5939" max="5939" width="43.5703125" style="84" customWidth="1"/>
    <col min="5940" max="6144" width="9.140625" style="84"/>
    <col min="6145" max="6145" width="4.140625" style="84" customWidth="1"/>
    <col min="6146" max="6146" width="45.140625" style="84" customWidth="1"/>
    <col min="6147" max="6147" width="5.28515625" style="84" customWidth="1"/>
    <col min="6148" max="6148" width="8.5703125" style="84" customWidth="1"/>
    <col min="6149" max="6150" width="0" style="84" hidden="1" customWidth="1"/>
    <col min="6151" max="6151" width="7.140625" style="84" customWidth="1"/>
    <col min="6152" max="6152" width="13" style="84" customWidth="1"/>
    <col min="6153" max="6194" width="0" style="84" hidden="1" customWidth="1"/>
    <col min="6195" max="6195" width="43.5703125" style="84" customWidth="1"/>
    <col min="6196" max="6400" width="9.140625" style="84"/>
    <col min="6401" max="6401" width="4.140625" style="84" customWidth="1"/>
    <col min="6402" max="6402" width="45.140625" style="84" customWidth="1"/>
    <col min="6403" max="6403" width="5.28515625" style="84" customWidth="1"/>
    <col min="6404" max="6404" width="8.5703125" style="84" customWidth="1"/>
    <col min="6405" max="6406" width="0" style="84" hidden="1" customWidth="1"/>
    <col min="6407" max="6407" width="7.140625" style="84" customWidth="1"/>
    <col min="6408" max="6408" width="13" style="84" customWidth="1"/>
    <col min="6409" max="6450" width="0" style="84" hidden="1" customWidth="1"/>
    <col min="6451" max="6451" width="43.5703125" style="84" customWidth="1"/>
    <col min="6452" max="6656" width="9.140625" style="84"/>
    <col min="6657" max="6657" width="4.140625" style="84" customWidth="1"/>
    <col min="6658" max="6658" width="45.140625" style="84" customWidth="1"/>
    <col min="6659" max="6659" width="5.28515625" style="84" customWidth="1"/>
    <col min="6660" max="6660" width="8.5703125" style="84" customWidth="1"/>
    <col min="6661" max="6662" width="0" style="84" hidden="1" customWidth="1"/>
    <col min="6663" max="6663" width="7.140625" style="84" customWidth="1"/>
    <col min="6664" max="6664" width="13" style="84" customWidth="1"/>
    <col min="6665" max="6706" width="0" style="84" hidden="1" customWidth="1"/>
    <col min="6707" max="6707" width="43.5703125" style="84" customWidth="1"/>
    <col min="6708" max="6912" width="9.140625" style="84"/>
    <col min="6913" max="6913" width="4.140625" style="84" customWidth="1"/>
    <col min="6914" max="6914" width="45.140625" style="84" customWidth="1"/>
    <col min="6915" max="6915" width="5.28515625" style="84" customWidth="1"/>
    <col min="6916" max="6916" width="8.5703125" style="84" customWidth="1"/>
    <col min="6917" max="6918" width="0" style="84" hidden="1" customWidth="1"/>
    <col min="6919" max="6919" width="7.140625" style="84" customWidth="1"/>
    <col min="6920" max="6920" width="13" style="84" customWidth="1"/>
    <col min="6921" max="6962" width="0" style="84" hidden="1" customWidth="1"/>
    <col min="6963" max="6963" width="43.5703125" style="84" customWidth="1"/>
    <col min="6964" max="7168" width="9.140625" style="84"/>
    <col min="7169" max="7169" width="4.140625" style="84" customWidth="1"/>
    <col min="7170" max="7170" width="45.140625" style="84" customWidth="1"/>
    <col min="7171" max="7171" width="5.28515625" style="84" customWidth="1"/>
    <col min="7172" max="7172" width="8.5703125" style="84" customWidth="1"/>
    <col min="7173" max="7174" width="0" style="84" hidden="1" customWidth="1"/>
    <col min="7175" max="7175" width="7.140625" style="84" customWidth="1"/>
    <col min="7176" max="7176" width="13" style="84" customWidth="1"/>
    <col min="7177" max="7218" width="0" style="84" hidden="1" customWidth="1"/>
    <col min="7219" max="7219" width="43.5703125" style="84" customWidth="1"/>
    <col min="7220" max="7424" width="9.140625" style="84"/>
    <col min="7425" max="7425" width="4.140625" style="84" customWidth="1"/>
    <col min="7426" max="7426" width="45.140625" style="84" customWidth="1"/>
    <col min="7427" max="7427" width="5.28515625" style="84" customWidth="1"/>
    <col min="7428" max="7428" width="8.5703125" style="84" customWidth="1"/>
    <col min="7429" max="7430" width="0" style="84" hidden="1" customWidth="1"/>
    <col min="7431" max="7431" width="7.140625" style="84" customWidth="1"/>
    <col min="7432" max="7432" width="13" style="84" customWidth="1"/>
    <col min="7433" max="7474" width="0" style="84" hidden="1" customWidth="1"/>
    <col min="7475" max="7475" width="43.5703125" style="84" customWidth="1"/>
    <col min="7476" max="7680" width="9.140625" style="84"/>
    <col min="7681" max="7681" width="4.140625" style="84" customWidth="1"/>
    <col min="7682" max="7682" width="45.140625" style="84" customWidth="1"/>
    <col min="7683" max="7683" width="5.28515625" style="84" customWidth="1"/>
    <col min="7684" max="7684" width="8.5703125" style="84" customWidth="1"/>
    <col min="7685" max="7686" width="0" style="84" hidden="1" customWidth="1"/>
    <col min="7687" max="7687" width="7.140625" style="84" customWidth="1"/>
    <col min="7688" max="7688" width="13" style="84" customWidth="1"/>
    <col min="7689" max="7730" width="0" style="84" hidden="1" customWidth="1"/>
    <col min="7731" max="7731" width="43.5703125" style="84" customWidth="1"/>
    <col min="7732" max="7936" width="9.140625" style="84"/>
    <col min="7937" max="7937" width="4.140625" style="84" customWidth="1"/>
    <col min="7938" max="7938" width="45.140625" style="84" customWidth="1"/>
    <col min="7939" max="7939" width="5.28515625" style="84" customWidth="1"/>
    <col min="7940" max="7940" width="8.5703125" style="84" customWidth="1"/>
    <col min="7941" max="7942" width="0" style="84" hidden="1" customWidth="1"/>
    <col min="7943" max="7943" width="7.140625" style="84" customWidth="1"/>
    <col min="7944" max="7944" width="13" style="84" customWidth="1"/>
    <col min="7945" max="7986" width="0" style="84" hidden="1" customWidth="1"/>
    <col min="7987" max="7987" width="43.5703125" style="84" customWidth="1"/>
    <col min="7988" max="8192" width="9.140625" style="84"/>
    <col min="8193" max="8193" width="4.140625" style="84" customWidth="1"/>
    <col min="8194" max="8194" width="45.140625" style="84" customWidth="1"/>
    <col min="8195" max="8195" width="5.28515625" style="84" customWidth="1"/>
    <col min="8196" max="8196" width="8.5703125" style="84" customWidth="1"/>
    <col min="8197" max="8198" width="0" style="84" hidden="1" customWidth="1"/>
    <col min="8199" max="8199" width="7.140625" style="84" customWidth="1"/>
    <col min="8200" max="8200" width="13" style="84" customWidth="1"/>
    <col min="8201" max="8242" width="0" style="84" hidden="1" customWidth="1"/>
    <col min="8243" max="8243" width="43.5703125" style="84" customWidth="1"/>
    <col min="8244" max="8448" width="9.140625" style="84"/>
    <col min="8449" max="8449" width="4.140625" style="84" customWidth="1"/>
    <col min="8450" max="8450" width="45.140625" style="84" customWidth="1"/>
    <col min="8451" max="8451" width="5.28515625" style="84" customWidth="1"/>
    <col min="8452" max="8452" width="8.5703125" style="84" customWidth="1"/>
    <col min="8453" max="8454" width="0" style="84" hidden="1" customWidth="1"/>
    <col min="8455" max="8455" width="7.140625" style="84" customWidth="1"/>
    <col min="8456" max="8456" width="13" style="84" customWidth="1"/>
    <col min="8457" max="8498" width="0" style="84" hidden="1" customWidth="1"/>
    <col min="8499" max="8499" width="43.5703125" style="84" customWidth="1"/>
    <col min="8500" max="8704" width="9.140625" style="84"/>
    <col min="8705" max="8705" width="4.140625" style="84" customWidth="1"/>
    <col min="8706" max="8706" width="45.140625" style="84" customWidth="1"/>
    <col min="8707" max="8707" width="5.28515625" style="84" customWidth="1"/>
    <col min="8708" max="8708" width="8.5703125" style="84" customWidth="1"/>
    <col min="8709" max="8710" width="0" style="84" hidden="1" customWidth="1"/>
    <col min="8711" max="8711" width="7.140625" style="84" customWidth="1"/>
    <col min="8712" max="8712" width="13" style="84" customWidth="1"/>
    <col min="8713" max="8754" width="0" style="84" hidden="1" customWidth="1"/>
    <col min="8755" max="8755" width="43.5703125" style="84" customWidth="1"/>
    <col min="8756" max="8960" width="9.140625" style="84"/>
    <col min="8961" max="8961" width="4.140625" style="84" customWidth="1"/>
    <col min="8962" max="8962" width="45.140625" style="84" customWidth="1"/>
    <col min="8963" max="8963" width="5.28515625" style="84" customWidth="1"/>
    <col min="8964" max="8964" width="8.5703125" style="84" customWidth="1"/>
    <col min="8965" max="8966" width="0" style="84" hidden="1" customWidth="1"/>
    <col min="8967" max="8967" width="7.140625" style="84" customWidth="1"/>
    <col min="8968" max="8968" width="13" style="84" customWidth="1"/>
    <col min="8969" max="9010" width="0" style="84" hidden="1" customWidth="1"/>
    <col min="9011" max="9011" width="43.5703125" style="84" customWidth="1"/>
    <col min="9012" max="9216" width="9.140625" style="84"/>
    <col min="9217" max="9217" width="4.140625" style="84" customWidth="1"/>
    <col min="9218" max="9218" width="45.140625" style="84" customWidth="1"/>
    <col min="9219" max="9219" width="5.28515625" style="84" customWidth="1"/>
    <col min="9220" max="9220" width="8.5703125" style="84" customWidth="1"/>
    <col min="9221" max="9222" width="0" style="84" hidden="1" customWidth="1"/>
    <col min="9223" max="9223" width="7.140625" style="84" customWidth="1"/>
    <col min="9224" max="9224" width="13" style="84" customWidth="1"/>
    <col min="9225" max="9266" width="0" style="84" hidden="1" customWidth="1"/>
    <col min="9267" max="9267" width="43.5703125" style="84" customWidth="1"/>
    <col min="9268" max="9472" width="9.140625" style="84"/>
    <col min="9473" max="9473" width="4.140625" style="84" customWidth="1"/>
    <col min="9474" max="9474" width="45.140625" style="84" customWidth="1"/>
    <col min="9475" max="9475" width="5.28515625" style="84" customWidth="1"/>
    <col min="9476" max="9476" width="8.5703125" style="84" customWidth="1"/>
    <col min="9477" max="9478" width="0" style="84" hidden="1" customWidth="1"/>
    <col min="9479" max="9479" width="7.140625" style="84" customWidth="1"/>
    <col min="9480" max="9480" width="13" style="84" customWidth="1"/>
    <col min="9481" max="9522" width="0" style="84" hidden="1" customWidth="1"/>
    <col min="9523" max="9523" width="43.5703125" style="84" customWidth="1"/>
    <col min="9524" max="9728" width="9.140625" style="84"/>
    <col min="9729" max="9729" width="4.140625" style="84" customWidth="1"/>
    <col min="9730" max="9730" width="45.140625" style="84" customWidth="1"/>
    <col min="9731" max="9731" width="5.28515625" style="84" customWidth="1"/>
    <col min="9732" max="9732" width="8.5703125" style="84" customWidth="1"/>
    <col min="9733" max="9734" width="0" style="84" hidden="1" customWidth="1"/>
    <col min="9735" max="9735" width="7.140625" style="84" customWidth="1"/>
    <col min="9736" max="9736" width="13" style="84" customWidth="1"/>
    <col min="9737" max="9778" width="0" style="84" hidden="1" customWidth="1"/>
    <col min="9779" max="9779" width="43.5703125" style="84" customWidth="1"/>
    <col min="9780" max="9984" width="9.140625" style="84"/>
    <col min="9985" max="9985" width="4.140625" style="84" customWidth="1"/>
    <col min="9986" max="9986" width="45.140625" style="84" customWidth="1"/>
    <col min="9987" max="9987" width="5.28515625" style="84" customWidth="1"/>
    <col min="9988" max="9988" width="8.5703125" style="84" customWidth="1"/>
    <col min="9989" max="9990" width="0" style="84" hidden="1" customWidth="1"/>
    <col min="9991" max="9991" width="7.140625" style="84" customWidth="1"/>
    <col min="9992" max="9992" width="13" style="84" customWidth="1"/>
    <col min="9993" max="10034" width="0" style="84" hidden="1" customWidth="1"/>
    <col min="10035" max="10035" width="43.5703125" style="84" customWidth="1"/>
    <col min="10036" max="10240" width="9.140625" style="84"/>
    <col min="10241" max="10241" width="4.140625" style="84" customWidth="1"/>
    <col min="10242" max="10242" width="45.140625" style="84" customWidth="1"/>
    <col min="10243" max="10243" width="5.28515625" style="84" customWidth="1"/>
    <col min="10244" max="10244" width="8.5703125" style="84" customWidth="1"/>
    <col min="10245" max="10246" width="0" style="84" hidden="1" customWidth="1"/>
    <col min="10247" max="10247" width="7.140625" style="84" customWidth="1"/>
    <col min="10248" max="10248" width="13" style="84" customWidth="1"/>
    <col min="10249" max="10290" width="0" style="84" hidden="1" customWidth="1"/>
    <col min="10291" max="10291" width="43.5703125" style="84" customWidth="1"/>
    <col min="10292" max="10496" width="9.140625" style="84"/>
    <col min="10497" max="10497" width="4.140625" style="84" customWidth="1"/>
    <col min="10498" max="10498" width="45.140625" style="84" customWidth="1"/>
    <col min="10499" max="10499" width="5.28515625" style="84" customWidth="1"/>
    <col min="10500" max="10500" width="8.5703125" style="84" customWidth="1"/>
    <col min="10501" max="10502" width="0" style="84" hidden="1" customWidth="1"/>
    <col min="10503" max="10503" width="7.140625" style="84" customWidth="1"/>
    <col min="10504" max="10504" width="13" style="84" customWidth="1"/>
    <col min="10505" max="10546" width="0" style="84" hidden="1" customWidth="1"/>
    <col min="10547" max="10547" width="43.5703125" style="84" customWidth="1"/>
    <col min="10548" max="10752" width="9.140625" style="84"/>
    <col min="10753" max="10753" width="4.140625" style="84" customWidth="1"/>
    <col min="10754" max="10754" width="45.140625" style="84" customWidth="1"/>
    <col min="10755" max="10755" width="5.28515625" style="84" customWidth="1"/>
    <col min="10756" max="10756" width="8.5703125" style="84" customWidth="1"/>
    <col min="10757" max="10758" width="0" style="84" hidden="1" customWidth="1"/>
    <col min="10759" max="10759" width="7.140625" style="84" customWidth="1"/>
    <col min="10760" max="10760" width="13" style="84" customWidth="1"/>
    <col min="10761" max="10802" width="0" style="84" hidden="1" customWidth="1"/>
    <col min="10803" max="10803" width="43.5703125" style="84" customWidth="1"/>
    <col min="10804" max="11008" width="9.140625" style="84"/>
    <col min="11009" max="11009" width="4.140625" style="84" customWidth="1"/>
    <col min="11010" max="11010" width="45.140625" style="84" customWidth="1"/>
    <col min="11011" max="11011" width="5.28515625" style="84" customWidth="1"/>
    <col min="11012" max="11012" width="8.5703125" style="84" customWidth="1"/>
    <col min="11013" max="11014" width="0" style="84" hidden="1" customWidth="1"/>
    <col min="11015" max="11015" width="7.140625" style="84" customWidth="1"/>
    <col min="11016" max="11016" width="13" style="84" customWidth="1"/>
    <col min="11017" max="11058" width="0" style="84" hidden="1" customWidth="1"/>
    <col min="11059" max="11059" width="43.5703125" style="84" customWidth="1"/>
    <col min="11060" max="11264" width="9.140625" style="84"/>
    <col min="11265" max="11265" width="4.140625" style="84" customWidth="1"/>
    <col min="11266" max="11266" width="45.140625" style="84" customWidth="1"/>
    <col min="11267" max="11267" width="5.28515625" style="84" customWidth="1"/>
    <col min="11268" max="11268" width="8.5703125" style="84" customWidth="1"/>
    <col min="11269" max="11270" width="0" style="84" hidden="1" customWidth="1"/>
    <col min="11271" max="11271" width="7.140625" style="84" customWidth="1"/>
    <col min="11272" max="11272" width="13" style="84" customWidth="1"/>
    <col min="11273" max="11314" width="0" style="84" hidden="1" customWidth="1"/>
    <col min="11315" max="11315" width="43.5703125" style="84" customWidth="1"/>
    <col min="11316" max="11520" width="9.140625" style="84"/>
    <col min="11521" max="11521" width="4.140625" style="84" customWidth="1"/>
    <col min="11522" max="11522" width="45.140625" style="84" customWidth="1"/>
    <col min="11523" max="11523" width="5.28515625" style="84" customWidth="1"/>
    <col min="11524" max="11524" width="8.5703125" style="84" customWidth="1"/>
    <col min="11525" max="11526" width="0" style="84" hidden="1" customWidth="1"/>
    <col min="11527" max="11527" width="7.140625" style="84" customWidth="1"/>
    <col min="11528" max="11528" width="13" style="84" customWidth="1"/>
    <col min="11529" max="11570" width="0" style="84" hidden="1" customWidth="1"/>
    <col min="11571" max="11571" width="43.5703125" style="84" customWidth="1"/>
    <col min="11572" max="11776" width="9.140625" style="84"/>
    <col min="11777" max="11777" width="4.140625" style="84" customWidth="1"/>
    <col min="11778" max="11778" width="45.140625" style="84" customWidth="1"/>
    <col min="11779" max="11779" width="5.28515625" style="84" customWidth="1"/>
    <col min="11780" max="11780" width="8.5703125" style="84" customWidth="1"/>
    <col min="11781" max="11782" width="0" style="84" hidden="1" customWidth="1"/>
    <col min="11783" max="11783" width="7.140625" style="84" customWidth="1"/>
    <col min="11784" max="11784" width="13" style="84" customWidth="1"/>
    <col min="11785" max="11826" width="0" style="84" hidden="1" customWidth="1"/>
    <col min="11827" max="11827" width="43.5703125" style="84" customWidth="1"/>
    <col min="11828" max="12032" width="9.140625" style="84"/>
    <col min="12033" max="12033" width="4.140625" style="84" customWidth="1"/>
    <col min="12034" max="12034" width="45.140625" style="84" customWidth="1"/>
    <col min="12035" max="12035" width="5.28515625" style="84" customWidth="1"/>
    <col min="12036" max="12036" width="8.5703125" style="84" customWidth="1"/>
    <col min="12037" max="12038" width="0" style="84" hidden="1" customWidth="1"/>
    <col min="12039" max="12039" width="7.140625" style="84" customWidth="1"/>
    <col min="12040" max="12040" width="13" style="84" customWidth="1"/>
    <col min="12041" max="12082" width="0" style="84" hidden="1" customWidth="1"/>
    <col min="12083" max="12083" width="43.5703125" style="84" customWidth="1"/>
    <col min="12084" max="12288" width="9.140625" style="84"/>
    <col min="12289" max="12289" width="4.140625" style="84" customWidth="1"/>
    <col min="12290" max="12290" width="45.140625" style="84" customWidth="1"/>
    <col min="12291" max="12291" width="5.28515625" style="84" customWidth="1"/>
    <col min="12292" max="12292" width="8.5703125" style="84" customWidth="1"/>
    <col min="12293" max="12294" width="0" style="84" hidden="1" customWidth="1"/>
    <col min="12295" max="12295" width="7.140625" style="84" customWidth="1"/>
    <col min="12296" max="12296" width="13" style="84" customWidth="1"/>
    <col min="12297" max="12338" width="0" style="84" hidden="1" customWidth="1"/>
    <col min="12339" max="12339" width="43.5703125" style="84" customWidth="1"/>
    <col min="12340" max="12544" width="9.140625" style="84"/>
    <col min="12545" max="12545" width="4.140625" style="84" customWidth="1"/>
    <col min="12546" max="12546" width="45.140625" style="84" customWidth="1"/>
    <col min="12547" max="12547" width="5.28515625" style="84" customWidth="1"/>
    <col min="12548" max="12548" width="8.5703125" style="84" customWidth="1"/>
    <col min="12549" max="12550" width="0" style="84" hidden="1" customWidth="1"/>
    <col min="12551" max="12551" width="7.140625" style="84" customWidth="1"/>
    <col min="12552" max="12552" width="13" style="84" customWidth="1"/>
    <col min="12553" max="12594" width="0" style="84" hidden="1" customWidth="1"/>
    <col min="12595" max="12595" width="43.5703125" style="84" customWidth="1"/>
    <col min="12596" max="12800" width="9.140625" style="84"/>
    <col min="12801" max="12801" width="4.140625" style="84" customWidth="1"/>
    <col min="12802" max="12802" width="45.140625" style="84" customWidth="1"/>
    <col min="12803" max="12803" width="5.28515625" style="84" customWidth="1"/>
    <col min="12804" max="12804" width="8.5703125" style="84" customWidth="1"/>
    <col min="12805" max="12806" width="0" style="84" hidden="1" customWidth="1"/>
    <col min="12807" max="12807" width="7.140625" style="84" customWidth="1"/>
    <col min="12808" max="12808" width="13" style="84" customWidth="1"/>
    <col min="12809" max="12850" width="0" style="84" hidden="1" customWidth="1"/>
    <col min="12851" max="12851" width="43.5703125" style="84" customWidth="1"/>
    <col min="12852" max="13056" width="9.140625" style="84"/>
    <col min="13057" max="13057" width="4.140625" style="84" customWidth="1"/>
    <col min="13058" max="13058" width="45.140625" style="84" customWidth="1"/>
    <col min="13059" max="13059" width="5.28515625" style="84" customWidth="1"/>
    <col min="13060" max="13060" width="8.5703125" style="84" customWidth="1"/>
    <col min="13061" max="13062" width="0" style="84" hidden="1" customWidth="1"/>
    <col min="13063" max="13063" width="7.140625" style="84" customWidth="1"/>
    <col min="13064" max="13064" width="13" style="84" customWidth="1"/>
    <col min="13065" max="13106" width="0" style="84" hidden="1" customWidth="1"/>
    <col min="13107" max="13107" width="43.5703125" style="84" customWidth="1"/>
    <col min="13108" max="13312" width="9.140625" style="84"/>
    <col min="13313" max="13313" width="4.140625" style="84" customWidth="1"/>
    <col min="13314" max="13314" width="45.140625" style="84" customWidth="1"/>
    <col min="13315" max="13315" width="5.28515625" style="84" customWidth="1"/>
    <col min="13316" max="13316" width="8.5703125" style="84" customWidth="1"/>
    <col min="13317" max="13318" width="0" style="84" hidden="1" customWidth="1"/>
    <col min="13319" max="13319" width="7.140625" style="84" customWidth="1"/>
    <col min="13320" max="13320" width="13" style="84" customWidth="1"/>
    <col min="13321" max="13362" width="0" style="84" hidden="1" customWidth="1"/>
    <col min="13363" max="13363" width="43.5703125" style="84" customWidth="1"/>
    <col min="13364" max="13568" width="9.140625" style="84"/>
    <col min="13569" max="13569" width="4.140625" style="84" customWidth="1"/>
    <col min="13570" max="13570" width="45.140625" style="84" customWidth="1"/>
    <col min="13571" max="13571" width="5.28515625" style="84" customWidth="1"/>
    <col min="13572" max="13572" width="8.5703125" style="84" customWidth="1"/>
    <col min="13573" max="13574" width="0" style="84" hidden="1" customWidth="1"/>
    <col min="13575" max="13575" width="7.140625" style="84" customWidth="1"/>
    <col min="13576" max="13576" width="13" style="84" customWidth="1"/>
    <col min="13577" max="13618" width="0" style="84" hidden="1" customWidth="1"/>
    <col min="13619" max="13619" width="43.5703125" style="84" customWidth="1"/>
    <col min="13620" max="13824" width="9.140625" style="84"/>
    <col min="13825" max="13825" width="4.140625" style="84" customWidth="1"/>
    <col min="13826" max="13826" width="45.140625" style="84" customWidth="1"/>
    <col min="13827" max="13827" width="5.28515625" style="84" customWidth="1"/>
    <col min="13828" max="13828" width="8.5703125" style="84" customWidth="1"/>
    <col min="13829" max="13830" width="0" style="84" hidden="1" customWidth="1"/>
    <col min="13831" max="13831" width="7.140625" style="84" customWidth="1"/>
    <col min="13832" max="13832" width="13" style="84" customWidth="1"/>
    <col min="13833" max="13874" width="0" style="84" hidden="1" customWidth="1"/>
    <col min="13875" max="13875" width="43.5703125" style="84" customWidth="1"/>
    <col min="13876" max="14080" width="9.140625" style="84"/>
    <col min="14081" max="14081" width="4.140625" style="84" customWidth="1"/>
    <col min="14082" max="14082" width="45.140625" style="84" customWidth="1"/>
    <col min="14083" max="14083" width="5.28515625" style="84" customWidth="1"/>
    <col min="14084" max="14084" width="8.5703125" style="84" customWidth="1"/>
    <col min="14085" max="14086" width="0" style="84" hidden="1" customWidth="1"/>
    <col min="14087" max="14087" width="7.140625" style="84" customWidth="1"/>
    <col min="14088" max="14088" width="13" style="84" customWidth="1"/>
    <col min="14089" max="14130" width="0" style="84" hidden="1" customWidth="1"/>
    <col min="14131" max="14131" width="43.5703125" style="84" customWidth="1"/>
    <col min="14132" max="14336" width="9.140625" style="84"/>
    <col min="14337" max="14337" width="4.140625" style="84" customWidth="1"/>
    <col min="14338" max="14338" width="45.140625" style="84" customWidth="1"/>
    <col min="14339" max="14339" width="5.28515625" style="84" customWidth="1"/>
    <col min="14340" max="14340" width="8.5703125" style="84" customWidth="1"/>
    <col min="14341" max="14342" width="0" style="84" hidden="1" customWidth="1"/>
    <col min="14343" max="14343" width="7.140625" style="84" customWidth="1"/>
    <col min="14344" max="14344" width="13" style="84" customWidth="1"/>
    <col min="14345" max="14386" width="0" style="84" hidden="1" customWidth="1"/>
    <col min="14387" max="14387" width="43.5703125" style="84" customWidth="1"/>
    <col min="14388" max="14592" width="9.140625" style="84"/>
    <col min="14593" max="14593" width="4.140625" style="84" customWidth="1"/>
    <col min="14594" max="14594" width="45.140625" style="84" customWidth="1"/>
    <col min="14595" max="14595" width="5.28515625" style="84" customWidth="1"/>
    <col min="14596" max="14596" width="8.5703125" style="84" customWidth="1"/>
    <col min="14597" max="14598" width="0" style="84" hidden="1" customWidth="1"/>
    <col min="14599" max="14599" width="7.140625" style="84" customWidth="1"/>
    <col min="14600" max="14600" width="13" style="84" customWidth="1"/>
    <col min="14601" max="14642" width="0" style="84" hidden="1" customWidth="1"/>
    <col min="14643" max="14643" width="43.5703125" style="84" customWidth="1"/>
    <col min="14644" max="14848" width="9.140625" style="84"/>
    <col min="14849" max="14849" width="4.140625" style="84" customWidth="1"/>
    <col min="14850" max="14850" width="45.140625" style="84" customWidth="1"/>
    <col min="14851" max="14851" width="5.28515625" style="84" customWidth="1"/>
    <col min="14852" max="14852" width="8.5703125" style="84" customWidth="1"/>
    <col min="14853" max="14854" width="0" style="84" hidden="1" customWidth="1"/>
    <col min="14855" max="14855" width="7.140625" style="84" customWidth="1"/>
    <col min="14856" max="14856" width="13" style="84" customWidth="1"/>
    <col min="14857" max="14898" width="0" style="84" hidden="1" customWidth="1"/>
    <col min="14899" max="14899" width="43.5703125" style="84" customWidth="1"/>
    <col min="14900" max="15104" width="9.140625" style="84"/>
    <col min="15105" max="15105" width="4.140625" style="84" customWidth="1"/>
    <col min="15106" max="15106" width="45.140625" style="84" customWidth="1"/>
    <col min="15107" max="15107" width="5.28515625" style="84" customWidth="1"/>
    <col min="15108" max="15108" width="8.5703125" style="84" customWidth="1"/>
    <col min="15109" max="15110" width="0" style="84" hidden="1" customWidth="1"/>
    <col min="15111" max="15111" width="7.140625" style="84" customWidth="1"/>
    <col min="15112" max="15112" width="13" style="84" customWidth="1"/>
    <col min="15113" max="15154" width="0" style="84" hidden="1" customWidth="1"/>
    <col min="15155" max="15155" width="43.5703125" style="84" customWidth="1"/>
    <col min="15156" max="15360" width="9.140625" style="84"/>
    <col min="15361" max="15361" width="4.140625" style="84" customWidth="1"/>
    <col min="15362" max="15362" width="45.140625" style="84" customWidth="1"/>
    <col min="15363" max="15363" width="5.28515625" style="84" customWidth="1"/>
    <col min="15364" max="15364" width="8.5703125" style="84" customWidth="1"/>
    <col min="15365" max="15366" width="0" style="84" hidden="1" customWidth="1"/>
    <col min="15367" max="15367" width="7.140625" style="84" customWidth="1"/>
    <col min="15368" max="15368" width="13" style="84" customWidth="1"/>
    <col min="15369" max="15410" width="0" style="84" hidden="1" customWidth="1"/>
    <col min="15411" max="15411" width="43.5703125" style="84" customWidth="1"/>
    <col min="15412" max="15616" width="9.140625" style="84"/>
    <col min="15617" max="15617" width="4.140625" style="84" customWidth="1"/>
    <col min="15618" max="15618" width="45.140625" style="84" customWidth="1"/>
    <col min="15619" max="15619" width="5.28515625" style="84" customWidth="1"/>
    <col min="15620" max="15620" width="8.5703125" style="84" customWidth="1"/>
    <col min="15621" max="15622" width="0" style="84" hidden="1" customWidth="1"/>
    <col min="15623" max="15623" width="7.140625" style="84" customWidth="1"/>
    <col min="15624" max="15624" width="13" style="84" customWidth="1"/>
    <col min="15625" max="15666" width="0" style="84" hidden="1" customWidth="1"/>
    <col min="15667" max="15667" width="43.5703125" style="84" customWidth="1"/>
    <col min="15668" max="15872" width="9.140625" style="84"/>
    <col min="15873" max="15873" width="4.140625" style="84" customWidth="1"/>
    <col min="15874" max="15874" width="45.140625" style="84" customWidth="1"/>
    <col min="15875" max="15875" width="5.28515625" style="84" customWidth="1"/>
    <col min="15876" max="15876" width="8.5703125" style="84" customWidth="1"/>
    <col min="15877" max="15878" width="0" style="84" hidden="1" customWidth="1"/>
    <col min="15879" max="15879" width="7.140625" style="84" customWidth="1"/>
    <col min="15880" max="15880" width="13" style="84" customWidth="1"/>
    <col min="15881" max="15922" width="0" style="84" hidden="1" customWidth="1"/>
    <col min="15923" max="15923" width="43.5703125" style="84" customWidth="1"/>
    <col min="15924" max="16128" width="9.140625" style="84"/>
    <col min="16129" max="16129" width="4.140625" style="84" customWidth="1"/>
    <col min="16130" max="16130" width="45.140625" style="84" customWidth="1"/>
    <col min="16131" max="16131" width="5.28515625" style="84" customWidth="1"/>
    <col min="16132" max="16132" width="8.5703125" style="84" customWidth="1"/>
    <col min="16133" max="16134" width="0" style="84" hidden="1" customWidth="1"/>
    <col min="16135" max="16135" width="7.140625" style="84" customWidth="1"/>
    <col min="16136" max="16136" width="13" style="84" customWidth="1"/>
    <col min="16137" max="16178" width="0" style="84" hidden="1" customWidth="1"/>
    <col min="16179" max="16179" width="43.5703125" style="84" customWidth="1"/>
    <col min="16180" max="16384" width="9.140625" style="84"/>
  </cols>
  <sheetData>
    <row r="1" spans="1:51" ht="16.5" customHeight="1">
      <c r="A1" s="194" t="s">
        <v>27</v>
      </c>
      <c r="B1" s="194"/>
      <c r="C1" s="194"/>
      <c r="D1" s="194"/>
      <c r="E1" s="77" t="s">
        <v>28</v>
      </c>
      <c r="F1" s="78"/>
      <c r="G1" s="79" t="s">
        <v>29</v>
      </c>
      <c r="H1" s="80"/>
      <c r="I1" s="195"/>
      <c r="J1" s="196"/>
      <c r="K1" s="81"/>
      <c r="L1" s="81"/>
      <c r="M1" s="197"/>
      <c r="N1" s="192"/>
      <c r="O1" s="192"/>
      <c r="P1" s="192"/>
      <c r="Q1" s="192"/>
      <c r="R1" s="192"/>
      <c r="S1" s="192"/>
      <c r="T1" s="192"/>
      <c r="U1" s="198" t="s">
        <v>30</v>
      </c>
      <c r="V1" s="198" t="s">
        <v>31</v>
      </c>
      <c r="W1" s="82"/>
      <c r="X1" s="83"/>
      <c r="Y1" s="83"/>
      <c r="Z1" s="83"/>
      <c r="AA1" s="83"/>
      <c r="AB1" s="83"/>
      <c r="AH1" s="199" t="s">
        <v>32</v>
      </c>
      <c r="AI1" s="200" t="s">
        <v>33</v>
      </c>
      <c r="AJ1" s="201" t="s">
        <v>34</v>
      </c>
      <c r="AK1" s="202" t="s">
        <v>35</v>
      </c>
      <c r="AL1" s="203" t="s">
        <v>36</v>
      </c>
      <c r="AM1" s="198" t="s">
        <v>37</v>
      </c>
    </row>
    <row r="2" spans="1:51" ht="15.75" customHeight="1">
      <c r="A2" s="194"/>
      <c r="B2" s="194"/>
      <c r="C2" s="194"/>
      <c r="D2" s="194"/>
      <c r="E2" s="86" t="s">
        <v>38</v>
      </c>
      <c r="F2" s="87"/>
      <c r="G2" s="88" t="s">
        <v>39</v>
      </c>
      <c r="H2" s="89"/>
      <c r="I2" s="90"/>
      <c r="J2" s="91"/>
      <c r="K2" s="92"/>
      <c r="L2" s="92"/>
      <c r="M2" s="197"/>
      <c r="N2" s="193"/>
      <c r="O2" s="193"/>
      <c r="P2" s="193"/>
      <c r="Q2" s="193"/>
      <c r="R2" s="193"/>
      <c r="S2" s="193"/>
      <c r="T2" s="193"/>
      <c r="U2" s="198"/>
      <c r="V2" s="198"/>
      <c r="W2" s="93"/>
      <c r="X2" s="93"/>
      <c r="Y2" s="94"/>
      <c r="Z2" s="94"/>
      <c r="AA2" s="95"/>
      <c r="AB2" s="93"/>
      <c r="AC2" s="96"/>
      <c r="AD2" s="93"/>
      <c r="AE2" s="97"/>
      <c r="AF2" s="93"/>
      <c r="AH2" s="199"/>
      <c r="AI2" s="200"/>
      <c r="AJ2" s="201"/>
      <c r="AK2" s="202"/>
      <c r="AL2" s="203"/>
      <c r="AM2" s="198"/>
    </row>
    <row r="3" spans="1:51" ht="12" customHeight="1">
      <c r="A3" s="202" t="s">
        <v>40</v>
      </c>
      <c r="B3" s="205" t="s">
        <v>33</v>
      </c>
      <c r="C3" s="206" t="s">
        <v>41</v>
      </c>
      <c r="D3" s="202" t="s">
        <v>35</v>
      </c>
      <c r="E3" s="203" t="s">
        <v>36</v>
      </c>
      <c r="F3" s="198" t="s">
        <v>37</v>
      </c>
      <c r="G3" s="204" t="s">
        <v>36</v>
      </c>
      <c r="H3" s="193" t="s">
        <v>37</v>
      </c>
      <c r="I3" s="98"/>
      <c r="J3" s="98"/>
      <c r="K3" s="98"/>
      <c r="L3" s="98"/>
      <c r="M3" s="99"/>
      <c r="N3" s="98"/>
      <c r="O3" s="98"/>
      <c r="P3" s="98"/>
      <c r="Q3" s="98"/>
      <c r="R3" s="98"/>
      <c r="S3" s="98"/>
      <c r="T3" s="98"/>
      <c r="U3" s="98"/>
      <c r="V3" s="100"/>
      <c r="W3" s="101"/>
      <c r="X3" s="101"/>
      <c r="Y3" s="101"/>
      <c r="Z3" s="101"/>
      <c r="AA3" s="101"/>
      <c r="AB3" s="101"/>
      <c r="AC3" s="102"/>
      <c r="AD3" s="102"/>
      <c r="AE3" s="103"/>
      <c r="AF3" s="101"/>
      <c r="AH3" s="104"/>
      <c r="AI3" s="200"/>
      <c r="AJ3" s="105"/>
      <c r="AK3" s="98"/>
      <c r="AL3" s="106"/>
      <c r="AM3" s="98"/>
    </row>
    <row r="4" spans="1:51" ht="40.5" customHeight="1">
      <c r="A4" s="202"/>
      <c r="B4" s="205"/>
      <c r="C4" s="204"/>
      <c r="D4" s="202"/>
      <c r="E4" s="203"/>
      <c r="F4" s="198"/>
      <c r="G4" s="203"/>
      <c r="H4" s="1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101"/>
      <c r="X4" s="101"/>
      <c r="Y4" s="101"/>
      <c r="Z4" s="101"/>
      <c r="AA4" s="107"/>
      <c r="AB4" s="107"/>
      <c r="AC4" s="102"/>
      <c r="AD4" s="102"/>
      <c r="AE4" s="103"/>
      <c r="AF4" s="101"/>
      <c r="AH4" s="95"/>
      <c r="AI4" s="200"/>
      <c r="AJ4" s="105"/>
      <c r="AK4" s="98"/>
      <c r="AL4" s="106"/>
      <c r="AM4" s="98"/>
    </row>
    <row r="5" spans="1:51">
      <c r="A5" s="106"/>
      <c r="B5" s="108" t="s">
        <v>42</v>
      </c>
      <c r="C5" s="105"/>
      <c r="D5" s="98"/>
      <c r="E5" s="106"/>
      <c r="F5" s="98"/>
      <c r="G5" s="109"/>
      <c r="H5" s="98"/>
      <c r="I5" s="95"/>
      <c r="J5" s="110"/>
      <c r="K5" s="110"/>
      <c r="L5" s="110"/>
      <c r="M5" s="110"/>
      <c r="N5" s="111"/>
      <c r="O5" s="110"/>
      <c r="P5" s="110"/>
      <c r="Q5" s="110"/>
      <c r="R5" s="110"/>
      <c r="S5" s="110"/>
      <c r="T5" s="110"/>
      <c r="U5" s="110"/>
      <c r="V5" s="110"/>
      <c r="AA5" s="97"/>
      <c r="AB5" s="113"/>
      <c r="AH5" s="104"/>
      <c r="AI5" s="106"/>
      <c r="AJ5" s="114"/>
      <c r="AK5" s="95"/>
      <c r="AL5" s="95"/>
      <c r="AM5" s="110"/>
    </row>
    <row r="6" spans="1:51">
      <c r="A6" s="106">
        <v>28</v>
      </c>
      <c r="B6" s="121" t="s">
        <v>77</v>
      </c>
      <c r="C6" s="114" t="s">
        <v>44</v>
      </c>
      <c r="D6" s="121">
        <v>37000</v>
      </c>
      <c r="E6" s="121">
        <v>50</v>
      </c>
      <c r="F6" s="123">
        <f>E6*D6</f>
        <v>1850000</v>
      </c>
      <c r="G6" s="121">
        <v>50</v>
      </c>
      <c r="H6" s="123">
        <f t="shared" ref="H6:H37" si="0">G6*D6</f>
        <v>1850000</v>
      </c>
      <c r="I6" s="95"/>
      <c r="J6" s="110"/>
      <c r="K6" s="110"/>
      <c r="L6" s="110"/>
      <c r="M6" s="110"/>
      <c r="N6" s="111"/>
      <c r="O6" s="110"/>
      <c r="P6" s="110"/>
      <c r="Q6" s="110"/>
      <c r="R6" s="110"/>
      <c r="S6" s="110"/>
      <c r="T6" s="110"/>
      <c r="U6" s="110"/>
      <c r="V6" s="110"/>
      <c r="X6" s="130"/>
      <c r="AA6" s="97"/>
      <c r="AB6" s="113"/>
      <c r="AH6" s="95"/>
      <c r="AI6" s="106"/>
      <c r="AJ6" s="114"/>
      <c r="AK6" s="128"/>
      <c r="AL6" s="95"/>
      <c r="AM6" s="110"/>
      <c r="AY6" s="117" t="s">
        <v>78</v>
      </c>
    </row>
    <row r="7" spans="1:51">
      <c r="A7" s="106">
        <v>34</v>
      </c>
      <c r="B7" s="106" t="s">
        <v>88</v>
      </c>
      <c r="C7" s="134">
        <v>2013</v>
      </c>
      <c r="D7" s="106">
        <v>25000</v>
      </c>
      <c r="E7" s="98">
        <v>20</v>
      </c>
      <c r="F7" s="98">
        <f>E7*D7</f>
        <v>500000</v>
      </c>
      <c r="G7" s="98">
        <v>20</v>
      </c>
      <c r="H7" s="98">
        <f t="shared" si="0"/>
        <v>500000</v>
      </c>
      <c r="I7" s="118"/>
      <c r="J7" s="98"/>
      <c r="K7" s="98"/>
      <c r="L7" s="98"/>
      <c r="M7" s="98"/>
      <c r="N7" s="173"/>
      <c r="O7" s="110"/>
      <c r="P7" s="110"/>
      <c r="Q7" s="110"/>
      <c r="R7" s="110"/>
      <c r="S7" s="110"/>
      <c r="T7" s="110"/>
      <c r="U7" s="110"/>
      <c r="V7" s="110"/>
      <c r="AA7" s="97"/>
      <c r="AB7" s="113"/>
      <c r="AH7" s="95"/>
      <c r="AI7" s="106"/>
      <c r="AJ7" s="134"/>
      <c r="AK7" s="95"/>
      <c r="AL7" s="110"/>
      <c r="AM7" s="98"/>
      <c r="AN7" s="175"/>
      <c r="AO7" s="150"/>
      <c r="AP7" s="150"/>
      <c r="AY7" s="132" t="s">
        <v>78</v>
      </c>
    </row>
    <row r="8" spans="1:51">
      <c r="A8" s="106">
        <v>3</v>
      </c>
      <c r="B8" s="106" t="s">
        <v>48</v>
      </c>
      <c r="C8" s="114" t="s">
        <v>44</v>
      </c>
      <c r="D8" s="106">
        <v>168750</v>
      </c>
      <c r="E8" s="106">
        <v>2</v>
      </c>
      <c r="F8" s="98">
        <v>337500</v>
      </c>
      <c r="G8" s="106">
        <v>1</v>
      </c>
      <c r="H8" s="98">
        <f t="shared" si="0"/>
        <v>168750</v>
      </c>
      <c r="I8" s="95"/>
      <c r="J8" s="110"/>
      <c r="K8" s="110"/>
      <c r="L8" s="110"/>
      <c r="M8" s="110"/>
      <c r="N8" s="111"/>
      <c r="O8" s="110"/>
      <c r="P8" s="110"/>
      <c r="Q8" s="110"/>
      <c r="R8" s="110"/>
      <c r="S8" s="110"/>
      <c r="T8" s="110"/>
      <c r="U8" s="110"/>
      <c r="V8" s="110"/>
      <c r="AA8" s="97"/>
      <c r="AB8" s="113"/>
      <c r="AH8" s="95"/>
      <c r="AI8" s="106"/>
      <c r="AJ8" s="114"/>
      <c r="AK8" s="95"/>
      <c r="AL8" s="95"/>
      <c r="AM8" s="110"/>
      <c r="AY8" s="117" t="s">
        <v>49</v>
      </c>
    </row>
    <row r="9" spans="1:51">
      <c r="A9" s="106">
        <v>20</v>
      </c>
      <c r="B9" s="121" t="s">
        <v>69</v>
      </c>
      <c r="C9" s="114" t="s">
        <v>44</v>
      </c>
      <c r="D9" s="122">
        <v>40000</v>
      </c>
      <c r="E9" s="121">
        <v>1</v>
      </c>
      <c r="F9" s="123">
        <f>E9*D9</f>
        <v>40000</v>
      </c>
      <c r="G9" s="121">
        <v>1</v>
      </c>
      <c r="H9" s="123">
        <f t="shared" si="0"/>
        <v>40000</v>
      </c>
      <c r="I9" s="118"/>
      <c r="J9" s="98"/>
      <c r="K9" s="98"/>
      <c r="L9" s="98"/>
      <c r="M9" s="98"/>
      <c r="N9" s="173"/>
      <c r="O9" s="110"/>
      <c r="P9" s="110"/>
      <c r="Q9" s="110"/>
      <c r="R9" s="110"/>
      <c r="S9" s="110"/>
      <c r="T9" s="110"/>
      <c r="U9" s="110"/>
      <c r="V9" s="110"/>
      <c r="AA9" s="97"/>
      <c r="AB9" s="113"/>
      <c r="AH9" s="104"/>
      <c r="AI9" s="124"/>
      <c r="AJ9" s="114"/>
      <c r="AK9" s="125"/>
      <c r="AL9" s="126"/>
      <c r="AM9" s="98"/>
      <c r="AN9" s="150"/>
      <c r="AO9" s="150"/>
      <c r="AY9" s="117" t="s">
        <v>49</v>
      </c>
    </row>
    <row r="10" spans="1:51">
      <c r="A10" s="106">
        <v>29</v>
      </c>
      <c r="B10" s="106" t="s">
        <v>79</v>
      </c>
      <c r="C10" s="114">
        <v>2012</v>
      </c>
      <c r="D10" s="106">
        <v>300000</v>
      </c>
      <c r="E10" s="106">
        <v>3</v>
      </c>
      <c r="F10" s="98">
        <f>E10*D10</f>
        <v>900000</v>
      </c>
      <c r="G10" s="106">
        <v>3</v>
      </c>
      <c r="H10" s="98">
        <f t="shared" si="0"/>
        <v>900000</v>
      </c>
      <c r="I10" s="118"/>
      <c r="J10" s="98"/>
      <c r="K10" s="98"/>
      <c r="L10" s="98"/>
      <c r="M10" s="98"/>
      <c r="N10" s="173"/>
      <c r="O10" s="110"/>
      <c r="P10" s="110"/>
      <c r="Q10" s="110"/>
      <c r="R10" s="110"/>
      <c r="S10" s="110"/>
      <c r="T10" s="110"/>
      <c r="U10" s="110"/>
      <c r="V10" s="110"/>
      <c r="AA10" s="97"/>
      <c r="AB10" s="113"/>
      <c r="AH10" s="104"/>
      <c r="AI10" s="106"/>
      <c r="AJ10" s="114"/>
      <c r="AK10" s="95"/>
      <c r="AL10" s="95"/>
      <c r="AM10" s="110"/>
      <c r="AY10" s="132" t="s">
        <v>80</v>
      </c>
    </row>
    <row r="11" spans="1:51">
      <c r="A11" s="106">
        <v>1</v>
      </c>
      <c r="B11" s="106" t="s">
        <v>43</v>
      </c>
      <c r="C11" s="114" t="s">
        <v>44</v>
      </c>
      <c r="D11" s="106">
        <v>79750</v>
      </c>
      <c r="E11" s="106">
        <v>4</v>
      </c>
      <c r="F11" s="98">
        <v>319000</v>
      </c>
      <c r="G11" s="106">
        <v>2</v>
      </c>
      <c r="H11" s="98">
        <f t="shared" si="0"/>
        <v>159500</v>
      </c>
      <c r="I11" s="95"/>
      <c r="J11" s="110"/>
      <c r="K11" s="110"/>
      <c r="L11" s="110"/>
      <c r="M11" s="110"/>
      <c r="N11" s="111"/>
      <c r="O11" s="110"/>
      <c r="P11" s="110"/>
      <c r="Q11" s="110"/>
      <c r="R11" s="110"/>
      <c r="S11" s="110"/>
      <c r="T11" s="110"/>
      <c r="U11" s="110"/>
      <c r="V11" s="110"/>
      <c r="AA11" s="97"/>
      <c r="AB11" s="113"/>
      <c r="AH11" s="95"/>
      <c r="AI11" s="106"/>
      <c r="AJ11" s="114"/>
      <c r="AK11" s="95"/>
      <c r="AL11" s="95"/>
      <c r="AM11" s="110"/>
      <c r="AY11" s="115" t="s">
        <v>45</v>
      </c>
    </row>
    <row r="12" spans="1:51">
      <c r="A12" s="106">
        <v>46</v>
      </c>
      <c r="B12" s="106" t="s">
        <v>101</v>
      </c>
      <c r="C12" s="134">
        <v>2018</v>
      </c>
      <c r="D12" s="106">
        <v>320000</v>
      </c>
      <c r="E12" s="98">
        <v>3</v>
      </c>
      <c r="F12" s="98">
        <f>E12*D12</f>
        <v>960000</v>
      </c>
      <c r="G12" s="98">
        <v>3</v>
      </c>
      <c r="H12" s="98">
        <f t="shared" si="0"/>
        <v>960000</v>
      </c>
      <c r="I12" s="95"/>
      <c r="J12" s="110"/>
      <c r="K12" s="110"/>
      <c r="L12" s="110"/>
      <c r="M12" s="110"/>
      <c r="N12" s="111"/>
      <c r="O12" s="110"/>
      <c r="P12" s="110"/>
      <c r="Q12" s="110"/>
      <c r="R12" s="110"/>
      <c r="S12" s="110"/>
      <c r="T12" s="110"/>
      <c r="U12" s="110"/>
      <c r="V12" s="110"/>
      <c r="AA12" s="139"/>
      <c r="AB12" s="113"/>
      <c r="AH12" s="104"/>
      <c r="AI12" s="140"/>
      <c r="AJ12" s="114"/>
      <c r="AK12" s="95"/>
      <c r="AL12" s="95"/>
      <c r="AM12" s="110"/>
      <c r="AN12" s="150"/>
      <c r="AO12" s="150"/>
      <c r="AP12" s="150"/>
      <c r="AY12" s="117" t="s">
        <v>102</v>
      </c>
    </row>
    <row r="13" spans="1:51">
      <c r="A13" s="106">
        <v>26</v>
      </c>
      <c r="B13" s="121" t="s">
        <v>74</v>
      </c>
      <c r="C13" s="114" t="s">
        <v>44</v>
      </c>
      <c r="D13" s="122">
        <v>42000</v>
      </c>
      <c r="E13" s="121">
        <v>10</v>
      </c>
      <c r="F13" s="123">
        <f>E13*D13</f>
        <v>420000</v>
      </c>
      <c r="G13" s="121">
        <v>10</v>
      </c>
      <c r="H13" s="123">
        <f t="shared" si="0"/>
        <v>420000</v>
      </c>
      <c r="I13" s="95"/>
      <c r="J13" s="110"/>
      <c r="K13" s="110"/>
      <c r="L13" s="110"/>
      <c r="M13" s="110"/>
      <c r="N13" s="111"/>
      <c r="O13" s="110"/>
      <c r="P13" s="110"/>
      <c r="Q13" s="110"/>
      <c r="R13" s="110"/>
      <c r="S13" s="110"/>
      <c r="T13" s="110"/>
      <c r="U13" s="110"/>
      <c r="V13" s="110"/>
      <c r="AA13" s="97"/>
      <c r="AB13" s="113"/>
      <c r="AH13" s="95"/>
      <c r="AI13" s="124"/>
      <c r="AJ13" s="114"/>
      <c r="AK13" s="128"/>
      <c r="AL13" s="126"/>
      <c r="AM13" s="98"/>
      <c r="AY13" s="117" t="s">
        <v>75</v>
      </c>
    </row>
    <row r="14" spans="1:51">
      <c r="A14" s="106">
        <v>31</v>
      </c>
      <c r="B14" s="106" t="s">
        <v>83</v>
      </c>
      <c r="C14" s="114">
        <v>2014</v>
      </c>
      <c r="D14" s="106">
        <v>9142998</v>
      </c>
      <c r="E14" s="98">
        <v>1</v>
      </c>
      <c r="F14" s="98">
        <f>E14*D14</f>
        <v>9142998</v>
      </c>
      <c r="G14" s="98">
        <v>1</v>
      </c>
      <c r="H14" s="98">
        <f t="shared" si="0"/>
        <v>9142998</v>
      </c>
      <c r="I14" s="118"/>
      <c r="J14" s="98"/>
      <c r="K14" s="98"/>
      <c r="L14" s="98"/>
      <c r="M14" s="98"/>
      <c r="N14" s="173"/>
      <c r="O14" s="110"/>
      <c r="P14" s="110"/>
      <c r="Q14" s="110"/>
      <c r="R14" s="110"/>
      <c r="S14" s="110"/>
      <c r="T14" s="110"/>
      <c r="U14" s="110"/>
      <c r="V14" s="110"/>
      <c r="AA14" s="97"/>
      <c r="AB14" s="113"/>
      <c r="AH14" s="104"/>
      <c r="AI14" s="106"/>
      <c r="AJ14" s="114"/>
      <c r="AK14" s="95"/>
      <c r="AL14" s="110"/>
      <c r="AM14" s="133"/>
      <c r="AY14" s="117" t="s">
        <v>84</v>
      </c>
    </row>
    <row r="15" spans="1:51">
      <c r="A15" s="106">
        <v>2</v>
      </c>
      <c r="B15" s="106" t="s">
        <v>46</v>
      </c>
      <c r="C15" s="114" t="s">
        <v>44</v>
      </c>
      <c r="D15" s="106">
        <v>131500</v>
      </c>
      <c r="E15" s="106">
        <v>4</v>
      </c>
      <c r="F15" s="98">
        <v>526000</v>
      </c>
      <c r="G15" s="106">
        <v>2</v>
      </c>
      <c r="H15" s="98">
        <f t="shared" si="0"/>
        <v>263000</v>
      </c>
      <c r="I15" s="95"/>
      <c r="J15" s="110"/>
      <c r="K15" s="110"/>
      <c r="L15" s="110"/>
      <c r="M15" s="110"/>
      <c r="N15" s="111"/>
      <c r="O15" s="110"/>
      <c r="P15" s="110"/>
      <c r="Q15" s="110"/>
      <c r="R15" s="110"/>
      <c r="S15" s="110"/>
      <c r="T15" s="110"/>
      <c r="U15" s="110"/>
      <c r="V15" s="110"/>
      <c r="AA15" s="97"/>
      <c r="AB15" s="113"/>
      <c r="AH15" s="104"/>
      <c r="AI15" s="116"/>
      <c r="AJ15" s="114"/>
      <c r="AK15" s="95"/>
      <c r="AL15" s="95"/>
      <c r="AM15" s="110"/>
      <c r="AY15" s="117" t="s">
        <v>47</v>
      </c>
    </row>
    <row r="16" spans="1:51">
      <c r="A16" s="106">
        <v>18</v>
      </c>
      <c r="B16" s="106" t="s">
        <v>65</v>
      </c>
      <c r="C16" s="114" t="s">
        <v>44</v>
      </c>
      <c r="D16" s="106">
        <v>310000</v>
      </c>
      <c r="E16" s="106">
        <v>9</v>
      </c>
      <c r="F16" s="98">
        <v>2790000</v>
      </c>
      <c r="G16" s="106">
        <v>9</v>
      </c>
      <c r="H16" s="98">
        <f t="shared" si="0"/>
        <v>2790000</v>
      </c>
      <c r="I16" s="118"/>
      <c r="J16" s="98"/>
      <c r="K16" s="98"/>
      <c r="L16" s="98"/>
      <c r="M16" s="98"/>
      <c r="N16" s="173"/>
      <c r="O16" s="110"/>
      <c r="P16" s="110"/>
      <c r="Q16" s="110"/>
      <c r="R16" s="110"/>
      <c r="S16" s="110"/>
      <c r="T16" s="110"/>
      <c r="U16" s="110"/>
      <c r="V16" s="110"/>
      <c r="AA16" s="97"/>
      <c r="AB16" s="113"/>
      <c r="AH16" s="104"/>
      <c r="AI16" s="106"/>
      <c r="AJ16" s="114"/>
      <c r="AK16" s="95"/>
      <c r="AL16" s="95"/>
      <c r="AM16" s="110"/>
      <c r="AY16" s="117" t="s">
        <v>66</v>
      </c>
    </row>
    <row r="17" spans="1:56">
      <c r="A17" s="106">
        <v>25</v>
      </c>
      <c r="B17" s="121" t="s">
        <v>74</v>
      </c>
      <c r="C17" s="114" t="s">
        <v>44</v>
      </c>
      <c r="D17" s="122">
        <v>42000</v>
      </c>
      <c r="E17" s="121">
        <v>9</v>
      </c>
      <c r="F17" s="123">
        <f>E17*D17</f>
        <v>378000</v>
      </c>
      <c r="G17" s="121">
        <v>9</v>
      </c>
      <c r="H17" s="123">
        <f t="shared" si="0"/>
        <v>378000</v>
      </c>
      <c r="I17" s="95"/>
      <c r="J17" s="110"/>
      <c r="K17" s="110"/>
      <c r="L17" s="110"/>
      <c r="M17" s="110"/>
      <c r="N17" s="111"/>
      <c r="O17" s="110"/>
      <c r="P17" s="110"/>
      <c r="Q17" s="110"/>
      <c r="R17" s="110"/>
      <c r="S17" s="110"/>
      <c r="T17" s="110"/>
      <c r="U17" s="110"/>
      <c r="V17" s="110"/>
      <c r="AA17" s="97"/>
      <c r="AB17" s="113"/>
      <c r="AH17" s="104"/>
      <c r="AI17" s="124"/>
      <c r="AJ17" s="114"/>
      <c r="AK17" s="125"/>
      <c r="AL17" s="126"/>
      <c r="AM17" s="98"/>
      <c r="AY17" s="117" t="s">
        <v>66</v>
      </c>
    </row>
    <row r="18" spans="1:56">
      <c r="A18" s="106">
        <v>19</v>
      </c>
      <c r="B18" s="106" t="s">
        <v>67</v>
      </c>
      <c r="C18" s="114" t="s">
        <v>44</v>
      </c>
      <c r="D18" s="106">
        <v>380000</v>
      </c>
      <c r="E18" s="106">
        <v>5</v>
      </c>
      <c r="F18" s="98">
        <v>1900000</v>
      </c>
      <c r="G18" s="106">
        <v>5</v>
      </c>
      <c r="H18" s="98">
        <f t="shared" si="0"/>
        <v>1900000</v>
      </c>
      <c r="I18" s="118"/>
      <c r="J18" s="98"/>
      <c r="K18" s="98"/>
      <c r="L18" s="98"/>
      <c r="M18" s="98"/>
      <c r="N18" s="173"/>
      <c r="O18" s="110"/>
      <c r="P18" s="110"/>
      <c r="Q18" s="110"/>
      <c r="R18" s="110"/>
      <c r="S18" s="110"/>
      <c r="T18" s="110"/>
      <c r="U18" s="110"/>
      <c r="V18" s="110"/>
      <c r="AA18" s="97"/>
      <c r="AB18" s="113"/>
      <c r="AH18" s="95"/>
      <c r="AI18" s="106"/>
      <c r="AJ18" s="114"/>
      <c r="AK18" s="110"/>
      <c r="AL18" s="95"/>
      <c r="AM18" s="110"/>
      <c r="AY18" s="117" t="s">
        <v>68</v>
      </c>
    </row>
    <row r="19" spans="1:56">
      <c r="A19" s="106">
        <v>24</v>
      </c>
      <c r="B19" s="121" t="s">
        <v>15</v>
      </c>
      <c r="C19" s="114" t="s">
        <v>44</v>
      </c>
      <c r="D19" s="122">
        <v>12000</v>
      </c>
      <c r="E19" s="121">
        <v>62</v>
      </c>
      <c r="F19" s="123">
        <f t="shared" ref="F19:F34" si="1">E19*D19</f>
        <v>744000</v>
      </c>
      <c r="G19" s="121">
        <v>22</v>
      </c>
      <c r="H19" s="123">
        <f t="shared" si="0"/>
        <v>264000</v>
      </c>
      <c r="I19" s="95"/>
      <c r="J19" s="110"/>
      <c r="K19" s="110"/>
      <c r="L19" s="110"/>
      <c r="M19" s="110"/>
      <c r="N19" s="111"/>
      <c r="O19" s="110"/>
      <c r="P19" s="110"/>
      <c r="Q19" s="110"/>
      <c r="R19" s="110"/>
      <c r="S19" s="110"/>
      <c r="T19" s="110"/>
      <c r="U19" s="110"/>
      <c r="V19" s="110"/>
      <c r="AA19" s="97"/>
      <c r="AB19" s="113"/>
      <c r="AH19" s="95"/>
      <c r="AI19" s="124"/>
      <c r="AJ19" s="114"/>
      <c r="AK19" s="125"/>
      <c r="AL19" s="126"/>
      <c r="AM19" s="98"/>
      <c r="AY19" s="117" t="s">
        <v>73</v>
      </c>
    </row>
    <row r="20" spans="1:56">
      <c r="A20" s="106">
        <v>30</v>
      </c>
      <c r="B20" s="106" t="s">
        <v>81</v>
      </c>
      <c r="C20" s="114">
        <v>2012</v>
      </c>
      <c r="D20" s="106">
        <v>210000</v>
      </c>
      <c r="E20" s="106">
        <v>1</v>
      </c>
      <c r="F20" s="98">
        <f t="shared" si="1"/>
        <v>210000</v>
      </c>
      <c r="G20" s="106">
        <v>1</v>
      </c>
      <c r="H20" s="98">
        <f t="shared" si="0"/>
        <v>210000</v>
      </c>
      <c r="I20" s="118"/>
      <c r="J20" s="98"/>
      <c r="K20" s="98"/>
      <c r="L20" s="98"/>
      <c r="M20" s="98"/>
      <c r="N20" s="173"/>
      <c r="O20" s="110"/>
      <c r="P20" s="110"/>
      <c r="Q20" s="110"/>
      <c r="R20" s="110"/>
      <c r="S20" s="110"/>
      <c r="T20" s="110"/>
      <c r="U20" s="110"/>
      <c r="V20" s="110"/>
      <c r="AA20" s="97"/>
      <c r="AB20" s="113"/>
      <c r="AH20" s="95"/>
      <c r="AI20" s="106"/>
      <c r="AJ20" s="114"/>
      <c r="AK20" s="95"/>
      <c r="AL20" s="95"/>
      <c r="AM20" s="110"/>
      <c r="AY20" s="117" t="s">
        <v>82</v>
      </c>
    </row>
    <row r="21" spans="1:56">
      <c r="A21" s="106">
        <v>45</v>
      </c>
      <c r="B21" s="106" t="s">
        <v>99</v>
      </c>
      <c r="C21" s="134">
        <v>2018</v>
      </c>
      <c r="D21" s="106">
        <v>450000</v>
      </c>
      <c r="E21" s="98">
        <v>2</v>
      </c>
      <c r="F21" s="98">
        <f t="shared" si="1"/>
        <v>900000</v>
      </c>
      <c r="G21" s="98">
        <v>2</v>
      </c>
      <c r="H21" s="98">
        <f t="shared" si="0"/>
        <v>900000</v>
      </c>
      <c r="I21" s="95"/>
      <c r="J21" s="110"/>
      <c r="K21" s="110"/>
      <c r="L21" s="110"/>
      <c r="M21" s="110"/>
      <c r="N21" s="111"/>
      <c r="O21" s="110"/>
      <c r="P21" s="110"/>
      <c r="Q21" s="110"/>
      <c r="R21" s="110"/>
      <c r="S21" s="110"/>
      <c r="T21" s="110"/>
      <c r="U21" s="110"/>
      <c r="V21" s="110"/>
      <c r="AA21" s="139"/>
      <c r="AB21" s="113"/>
      <c r="AH21" s="104"/>
      <c r="AI21" s="140"/>
      <c r="AJ21" s="114"/>
      <c r="AK21" s="95"/>
      <c r="AL21" s="95"/>
      <c r="AM21" s="110"/>
      <c r="AN21" s="150"/>
      <c r="AO21" s="150"/>
      <c r="AP21" s="150"/>
      <c r="AY21" s="117" t="s">
        <v>100</v>
      </c>
    </row>
    <row r="22" spans="1:56">
      <c r="A22" s="106">
        <v>47</v>
      </c>
      <c r="B22" s="106" t="s">
        <v>103</v>
      </c>
      <c r="C22" s="134">
        <v>2018</v>
      </c>
      <c r="D22" s="106">
        <v>350000</v>
      </c>
      <c r="E22" s="98">
        <v>1</v>
      </c>
      <c r="F22" s="98">
        <f t="shared" si="1"/>
        <v>350000</v>
      </c>
      <c r="G22" s="98">
        <v>1</v>
      </c>
      <c r="H22" s="98">
        <f t="shared" si="0"/>
        <v>350000</v>
      </c>
      <c r="I22" s="95"/>
      <c r="J22" s="110"/>
      <c r="K22" s="110"/>
      <c r="L22" s="110"/>
      <c r="M22" s="110"/>
      <c r="N22" s="110"/>
      <c r="O22" s="111"/>
      <c r="P22" s="110"/>
      <c r="Q22" s="110"/>
      <c r="R22" s="110"/>
      <c r="S22" s="110"/>
      <c r="T22" s="110"/>
      <c r="U22" s="110"/>
      <c r="V22" s="110"/>
      <c r="AA22" s="174"/>
      <c r="AB22" s="120"/>
      <c r="AH22" s="104"/>
      <c r="AI22" s="140"/>
      <c r="AJ22" s="114"/>
      <c r="AK22" s="95"/>
      <c r="AL22" s="95"/>
      <c r="AM22" s="110"/>
      <c r="AN22" s="150"/>
      <c r="AO22" s="150"/>
      <c r="AP22" s="150"/>
      <c r="AY22" s="117" t="s">
        <v>104</v>
      </c>
    </row>
    <row r="23" spans="1:56">
      <c r="A23" s="106">
        <v>48</v>
      </c>
      <c r="B23" s="106" t="s">
        <v>105</v>
      </c>
      <c r="C23" s="134">
        <v>2018</v>
      </c>
      <c r="D23" s="106">
        <v>550000</v>
      </c>
      <c r="E23" s="98">
        <v>1</v>
      </c>
      <c r="F23" s="98">
        <f t="shared" si="1"/>
        <v>550000</v>
      </c>
      <c r="G23" s="98">
        <v>1</v>
      </c>
      <c r="H23" s="98">
        <f t="shared" si="0"/>
        <v>550000</v>
      </c>
      <c r="I23" s="95"/>
      <c r="J23" s="110"/>
      <c r="K23" s="110"/>
      <c r="L23" s="110"/>
      <c r="M23" s="110"/>
      <c r="N23" s="110"/>
      <c r="O23" s="111"/>
      <c r="P23" s="110"/>
      <c r="Q23" s="110"/>
      <c r="R23" s="110"/>
      <c r="S23" s="110"/>
      <c r="T23" s="110"/>
      <c r="U23" s="110"/>
      <c r="V23" s="110"/>
      <c r="AA23" s="174"/>
      <c r="AB23" s="120"/>
      <c r="AH23" s="104"/>
      <c r="AI23" s="140"/>
      <c r="AJ23" s="114"/>
      <c r="AK23" s="95"/>
      <c r="AL23" s="95"/>
      <c r="AM23" s="110"/>
      <c r="AN23" s="150"/>
      <c r="AO23" s="150"/>
      <c r="AP23" s="150"/>
      <c r="AY23" s="117" t="s">
        <v>104</v>
      </c>
    </row>
    <row r="24" spans="1:56">
      <c r="A24" s="106">
        <v>32</v>
      </c>
      <c r="B24" s="106" t="s">
        <v>85</v>
      </c>
      <c r="C24" s="114">
        <v>1983</v>
      </c>
      <c r="D24" s="106">
        <v>1467</v>
      </c>
      <c r="E24" s="98">
        <v>2</v>
      </c>
      <c r="F24" s="98">
        <f t="shared" si="1"/>
        <v>2934</v>
      </c>
      <c r="G24" s="98">
        <v>2</v>
      </c>
      <c r="H24" s="98">
        <f t="shared" si="0"/>
        <v>2934</v>
      </c>
      <c r="I24" s="118"/>
      <c r="J24" s="98"/>
      <c r="K24" s="98"/>
      <c r="L24" s="98"/>
      <c r="M24" s="98"/>
      <c r="N24" s="98"/>
      <c r="O24" s="111"/>
      <c r="P24" s="110"/>
      <c r="Q24" s="110"/>
      <c r="R24" s="110"/>
      <c r="S24" s="110"/>
      <c r="T24" s="110"/>
      <c r="U24" s="110"/>
      <c r="V24" s="110"/>
      <c r="AA24" s="119"/>
      <c r="AB24" s="120"/>
      <c r="AH24" s="95"/>
      <c r="AI24" s="106"/>
      <c r="AJ24" s="134"/>
      <c r="AK24" s="95"/>
      <c r="AL24" s="110"/>
      <c r="AM24" s="98"/>
      <c r="AY24" s="117" t="s">
        <v>86</v>
      </c>
    </row>
    <row r="25" spans="1:56">
      <c r="A25" s="106">
        <v>36</v>
      </c>
      <c r="B25" s="136" t="s">
        <v>89</v>
      </c>
      <c r="C25" s="134">
        <v>2016</v>
      </c>
      <c r="D25" s="106">
        <v>29500</v>
      </c>
      <c r="E25" s="98">
        <v>32</v>
      </c>
      <c r="F25" s="98">
        <f t="shared" si="1"/>
        <v>944000</v>
      </c>
      <c r="G25" s="98">
        <v>32</v>
      </c>
      <c r="H25" s="98">
        <f t="shared" si="0"/>
        <v>944000</v>
      </c>
      <c r="I25" s="110"/>
      <c r="J25" s="110"/>
      <c r="K25" s="110"/>
      <c r="L25" s="110"/>
      <c r="M25" s="110"/>
      <c r="N25" s="110"/>
      <c r="O25" s="111"/>
      <c r="P25" s="110"/>
      <c r="Q25" s="110"/>
      <c r="R25" s="95"/>
      <c r="S25" s="110"/>
      <c r="T25" s="110"/>
      <c r="U25" s="96"/>
      <c r="V25" s="96"/>
      <c r="W25" s="112"/>
      <c r="X25" s="112"/>
      <c r="Z25" s="84"/>
      <c r="AA25" s="137"/>
      <c r="AH25" s="104"/>
      <c r="AI25" s="106"/>
      <c r="AJ25" s="134"/>
      <c r="AK25" s="95"/>
      <c r="AL25" s="110"/>
      <c r="AM25" s="98"/>
      <c r="AN25" s="110"/>
      <c r="AO25" s="110"/>
      <c r="AP25" s="150"/>
      <c r="AU25" s="138"/>
      <c r="AY25" s="117" t="s">
        <v>86</v>
      </c>
    </row>
    <row r="26" spans="1:56">
      <c r="A26" s="106">
        <v>37</v>
      </c>
      <c r="B26" s="106" t="s">
        <v>90</v>
      </c>
      <c r="C26" s="134">
        <v>2017</v>
      </c>
      <c r="D26" s="106">
        <v>34000</v>
      </c>
      <c r="E26" s="98">
        <v>28</v>
      </c>
      <c r="F26" s="98">
        <f t="shared" si="1"/>
        <v>952000</v>
      </c>
      <c r="G26" s="98">
        <v>28</v>
      </c>
      <c r="H26" s="98">
        <f t="shared" si="0"/>
        <v>952000</v>
      </c>
      <c r="I26" s="95"/>
      <c r="J26" s="110"/>
      <c r="K26" s="110"/>
      <c r="L26" s="110"/>
      <c r="M26" s="110"/>
      <c r="N26" s="110"/>
      <c r="O26" s="111"/>
      <c r="P26" s="110"/>
      <c r="Q26" s="110"/>
      <c r="R26" s="110"/>
      <c r="S26" s="110"/>
      <c r="T26" s="110"/>
      <c r="U26" s="110" t="e">
        <f>F26+#REF!-J26</f>
        <v>#REF!</v>
      </c>
      <c r="V26" s="110">
        <f t="shared" ref="V26:V33" si="2">T26</f>
        <v>0</v>
      </c>
      <c r="AA26" s="174"/>
      <c r="AB26" s="120"/>
      <c r="AH26" s="104"/>
      <c r="AI26" s="106"/>
      <c r="AJ26" s="114"/>
      <c r="AK26" s="95"/>
      <c r="AL26" s="95"/>
      <c r="AM26" s="110"/>
      <c r="AN26" s="110"/>
      <c r="AO26" s="110"/>
      <c r="AP26" s="150"/>
      <c r="AY26" s="117" t="s">
        <v>86</v>
      </c>
    </row>
    <row r="27" spans="1:56">
      <c r="A27" s="106">
        <v>38</v>
      </c>
      <c r="B27" s="106" t="s">
        <v>91</v>
      </c>
      <c r="C27" s="134">
        <v>2016</v>
      </c>
      <c r="D27" s="106">
        <v>752103</v>
      </c>
      <c r="E27" s="98">
        <v>1</v>
      </c>
      <c r="F27" s="98">
        <f t="shared" si="1"/>
        <v>752103</v>
      </c>
      <c r="G27" s="98">
        <v>1</v>
      </c>
      <c r="H27" s="98">
        <f t="shared" si="0"/>
        <v>752103</v>
      </c>
      <c r="I27" s="95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 t="e">
        <f>F27+#REF!-J27</f>
        <v>#REF!</v>
      </c>
      <c r="V27" s="110">
        <f t="shared" si="2"/>
        <v>0</v>
      </c>
      <c r="AA27" s="139"/>
      <c r="AB27" s="113"/>
      <c r="AH27" s="104"/>
      <c r="AI27" s="140"/>
      <c r="AJ27" s="114"/>
      <c r="AK27" s="95"/>
      <c r="AL27" s="95"/>
      <c r="AM27" s="110"/>
      <c r="AN27" s="150"/>
      <c r="AO27" s="150"/>
      <c r="AP27" s="150"/>
      <c r="AY27" s="117" t="s">
        <v>86</v>
      </c>
      <c r="BD27" s="84" t="s">
        <v>92</v>
      </c>
    </row>
    <row r="28" spans="1:56">
      <c r="A28" s="106">
        <v>39</v>
      </c>
      <c r="B28" s="106" t="s">
        <v>93</v>
      </c>
      <c r="C28" s="134">
        <v>2016</v>
      </c>
      <c r="D28" s="106">
        <v>137442</v>
      </c>
      <c r="E28" s="98">
        <v>1</v>
      </c>
      <c r="F28" s="98">
        <f t="shared" si="1"/>
        <v>137442</v>
      </c>
      <c r="G28" s="98">
        <v>1</v>
      </c>
      <c r="H28" s="98">
        <f t="shared" si="0"/>
        <v>137442</v>
      </c>
      <c r="I28" s="95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 t="e">
        <f>F28+#REF!-J28</f>
        <v>#REF!</v>
      </c>
      <c r="V28" s="110">
        <f t="shared" si="2"/>
        <v>0</v>
      </c>
      <c r="AA28" s="139"/>
      <c r="AB28" s="113"/>
      <c r="AH28" s="95"/>
      <c r="AI28" s="140"/>
      <c r="AJ28" s="114"/>
      <c r="AK28" s="95"/>
      <c r="AL28" s="95"/>
      <c r="AM28" s="110"/>
      <c r="AN28" s="150"/>
      <c r="AO28" s="150"/>
      <c r="AP28" s="150"/>
      <c r="AY28" s="117" t="s">
        <v>86</v>
      </c>
    </row>
    <row r="29" spans="1:56">
      <c r="A29" s="106">
        <v>40</v>
      </c>
      <c r="B29" s="106" t="s">
        <v>94</v>
      </c>
      <c r="C29" s="134">
        <v>2016</v>
      </c>
      <c r="D29" s="106">
        <v>136993</v>
      </c>
      <c r="E29" s="98">
        <v>1</v>
      </c>
      <c r="F29" s="98">
        <f t="shared" si="1"/>
        <v>136993</v>
      </c>
      <c r="G29" s="98">
        <v>1</v>
      </c>
      <c r="H29" s="98">
        <f t="shared" si="0"/>
        <v>136993</v>
      </c>
      <c r="I29" s="95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 t="e">
        <f>F29+#REF!-J29</f>
        <v>#REF!</v>
      </c>
      <c r="V29" s="110">
        <f t="shared" si="2"/>
        <v>0</v>
      </c>
      <c r="AA29" s="139"/>
      <c r="AB29" s="113"/>
      <c r="AH29" s="104"/>
      <c r="AI29" s="140"/>
      <c r="AJ29" s="114"/>
      <c r="AK29" s="95"/>
      <c r="AL29" s="95"/>
      <c r="AM29" s="110"/>
      <c r="AN29" s="150"/>
      <c r="AO29" s="150"/>
      <c r="AP29" s="150"/>
      <c r="AY29" s="117" t="s">
        <v>86</v>
      </c>
    </row>
    <row r="30" spans="1:56">
      <c r="A30" s="106">
        <v>41</v>
      </c>
      <c r="B30" s="106" t="s">
        <v>95</v>
      </c>
      <c r="C30" s="134">
        <v>2016</v>
      </c>
      <c r="D30" s="106">
        <v>153409</v>
      </c>
      <c r="E30" s="98">
        <v>1</v>
      </c>
      <c r="F30" s="98">
        <f t="shared" si="1"/>
        <v>153409</v>
      </c>
      <c r="G30" s="98">
        <v>1</v>
      </c>
      <c r="H30" s="98">
        <f t="shared" si="0"/>
        <v>153409</v>
      </c>
      <c r="I30" s="95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 t="e">
        <f>F30+#REF!-J30</f>
        <v>#REF!</v>
      </c>
      <c r="V30" s="110">
        <f t="shared" si="2"/>
        <v>0</v>
      </c>
      <c r="AA30" s="139"/>
      <c r="AB30" s="113"/>
      <c r="AH30" s="95"/>
      <c r="AI30" s="140"/>
      <c r="AJ30" s="114"/>
      <c r="AK30" s="141"/>
      <c r="AL30" s="95"/>
      <c r="AM30" s="110"/>
      <c r="AN30" s="150"/>
      <c r="AO30" s="150"/>
      <c r="AP30" s="150"/>
      <c r="AY30" s="117" t="s">
        <v>86</v>
      </c>
    </row>
    <row r="31" spans="1:56">
      <c r="A31" s="106">
        <v>42</v>
      </c>
      <c r="B31" s="106" t="s">
        <v>96</v>
      </c>
      <c r="C31" s="134">
        <v>2016</v>
      </c>
      <c r="D31" s="106">
        <v>368795</v>
      </c>
      <c r="E31" s="98">
        <v>1</v>
      </c>
      <c r="F31" s="98">
        <f t="shared" si="1"/>
        <v>368795</v>
      </c>
      <c r="G31" s="98">
        <v>1</v>
      </c>
      <c r="H31" s="98">
        <f t="shared" si="0"/>
        <v>368795</v>
      </c>
      <c r="I31" s="95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 t="e">
        <f>F31+#REF!-J31</f>
        <v>#REF!</v>
      </c>
      <c r="V31" s="110">
        <f t="shared" si="2"/>
        <v>0</v>
      </c>
      <c r="AA31" s="142"/>
      <c r="AB31" s="113"/>
      <c r="AH31" s="104"/>
      <c r="AI31" s="140"/>
      <c r="AJ31" s="114"/>
      <c r="AK31" s="95"/>
      <c r="AL31" s="95"/>
      <c r="AM31" s="110"/>
      <c r="AN31" s="150"/>
      <c r="AO31" s="150"/>
      <c r="AP31" s="150"/>
      <c r="AY31" s="117" t="s">
        <v>86</v>
      </c>
    </row>
    <row r="32" spans="1:56">
      <c r="A32" s="106">
        <v>43</v>
      </c>
      <c r="B32" s="106" t="s">
        <v>97</v>
      </c>
      <c r="C32" s="134">
        <v>2016</v>
      </c>
      <c r="D32" s="106">
        <v>673474</v>
      </c>
      <c r="E32" s="98">
        <v>1</v>
      </c>
      <c r="F32" s="98">
        <f t="shared" si="1"/>
        <v>673474</v>
      </c>
      <c r="G32" s="98">
        <v>1</v>
      </c>
      <c r="H32" s="98">
        <f t="shared" si="0"/>
        <v>673474</v>
      </c>
      <c r="I32" s="95"/>
      <c r="J32" s="110"/>
      <c r="K32" s="110"/>
      <c r="L32" s="110"/>
      <c r="M32" s="110"/>
      <c r="N32" s="110"/>
      <c r="O32" s="110"/>
      <c r="P32" s="110"/>
      <c r="Q32" s="110"/>
      <c r="R32" s="129"/>
      <c r="S32" s="129"/>
      <c r="T32" s="110"/>
      <c r="U32" s="129" t="e">
        <f>F32+#REF!-J32</f>
        <v>#REF!</v>
      </c>
      <c r="V32" s="110">
        <f t="shared" si="2"/>
        <v>0</v>
      </c>
      <c r="AA32" s="142"/>
      <c r="AB32" s="113"/>
      <c r="AH32" s="95"/>
      <c r="AI32" s="140"/>
      <c r="AJ32" s="114"/>
      <c r="AK32" s="95"/>
      <c r="AL32" s="95"/>
      <c r="AM32" s="110"/>
      <c r="AN32" s="150"/>
      <c r="AO32" s="150"/>
      <c r="AP32" s="150"/>
      <c r="AY32" s="117" t="s">
        <v>86</v>
      </c>
    </row>
    <row r="33" spans="1:51">
      <c r="A33" s="106">
        <v>44</v>
      </c>
      <c r="B33" s="106" t="s">
        <v>98</v>
      </c>
      <c r="C33" s="134">
        <v>2017</v>
      </c>
      <c r="D33" s="106">
        <v>830000</v>
      </c>
      <c r="E33" s="98">
        <v>1</v>
      </c>
      <c r="F33" s="98">
        <f t="shared" si="1"/>
        <v>830000</v>
      </c>
      <c r="G33" s="98">
        <v>1</v>
      </c>
      <c r="H33" s="98">
        <f t="shared" si="0"/>
        <v>830000</v>
      </c>
      <c r="I33" s="95"/>
      <c r="J33" s="110"/>
      <c r="K33" s="110"/>
      <c r="L33" s="110"/>
      <c r="M33" s="110"/>
      <c r="N33" s="110"/>
      <c r="O33" s="110"/>
      <c r="P33" s="110"/>
      <c r="Q33" s="110"/>
      <c r="R33" s="131"/>
      <c r="S33" s="131"/>
      <c r="T33" s="110"/>
      <c r="U33" s="131" t="e">
        <f>F33+#REF!-J33</f>
        <v>#REF!</v>
      </c>
      <c r="V33" s="110">
        <f t="shared" si="2"/>
        <v>0</v>
      </c>
      <c r="AA33" s="142"/>
      <c r="AB33" s="113"/>
      <c r="AH33" s="104"/>
      <c r="AI33" s="140"/>
      <c r="AJ33" s="114"/>
      <c r="AK33" s="95"/>
      <c r="AL33" s="95"/>
      <c r="AM33" s="110"/>
      <c r="AN33" s="150"/>
      <c r="AO33" s="150"/>
      <c r="AP33" s="150"/>
      <c r="AY33" s="117" t="s">
        <v>86</v>
      </c>
    </row>
    <row r="34" spans="1:51">
      <c r="A34" s="106">
        <v>49</v>
      </c>
      <c r="B34" s="143" t="s">
        <v>89</v>
      </c>
      <c r="C34" s="134">
        <v>2018</v>
      </c>
      <c r="D34" s="106">
        <v>40000</v>
      </c>
      <c r="E34" s="98">
        <v>100</v>
      </c>
      <c r="F34" s="98">
        <f t="shared" si="1"/>
        <v>4000000</v>
      </c>
      <c r="G34" s="98">
        <v>100</v>
      </c>
      <c r="H34" s="98">
        <f t="shared" si="0"/>
        <v>4000000</v>
      </c>
      <c r="I34" s="95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AA34" s="139"/>
      <c r="AB34" s="113"/>
      <c r="AH34" s="104"/>
      <c r="AI34" s="140"/>
      <c r="AJ34" s="114"/>
      <c r="AK34" s="95"/>
      <c r="AL34" s="95"/>
      <c r="AM34" s="110"/>
      <c r="AN34" s="150"/>
      <c r="AO34" s="150"/>
      <c r="AP34" s="150"/>
      <c r="AY34" s="117" t="s">
        <v>86</v>
      </c>
    </row>
    <row r="35" spans="1:51">
      <c r="A35" s="106">
        <v>17</v>
      </c>
      <c r="B35" s="106" t="s">
        <v>63</v>
      </c>
      <c r="C35" s="114" t="s">
        <v>44</v>
      </c>
      <c r="D35" s="98">
        <v>365000</v>
      </c>
      <c r="E35" s="106">
        <v>1</v>
      </c>
      <c r="F35" s="98">
        <v>365000</v>
      </c>
      <c r="G35" s="106">
        <v>1</v>
      </c>
      <c r="H35" s="98">
        <f t="shared" si="0"/>
        <v>365000</v>
      </c>
      <c r="I35" s="118"/>
      <c r="J35" s="98"/>
      <c r="K35" s="98"/>
      <c r="L35" s="98"/>
      <c r="M35" s="98"/>
      <c r="N35" s="98"/>
      <c r="O35" s="110"/>
      <c r="P35" s="110"/>
      <c r="Q35" s="110"/>
      <c r="R35" s="110"/>
      <c r="S35" s="110"/>
      <c r="T35" s="110"/>
      <c r="U35" s="110"/>
      <c r="V35" s="110"/>
      <c r="AA35" s="97"/>
      <c r="AB35" s="113"/>
      <c r="AH35" s="95"/>
      <c r="AI35" s="106"/>
      <c r="AJ35" s="114"/>
      <c r="AK35" s="95"/>
      <c r="AL35" s="95"/>
      <c r="AM35" s="110"/>
      <c r="AY35" s="117" t="s">
        <v>64</v>
      </c>
    </row>
    <row r="36" spans="1:51">
      <c r="A36" s="106">
        <v>4</v>
      </c>
      <c r="B36" s="106" t="s">
        <v>50</v>
      </c>
      <c r="C36" s="114" t="s">
        <v>44</v>
      </c>
      <c r="D36" s="106">
        <v>450000</v>
      </c>
      <c r="E36" s="106">
        <v>1</v>
      </c>
      <c r="F36" s="98">
        <v>450000</v>
      </c>
      <c r="G36" s="106">
        <v>1</v>
      </c>
      <c r="H36" s="98">
        <f t="shared" si="0"/>
        <v>450000</v>
      </c>
      <c r="I36" s="95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AA36" s="97"/>
      <c r="AB36" s="113"/>
      <c r="AH36" s="95"/>
      <c r="AI36" s="106"/>
      <c r="AJ36" s="114"/>
      <c r="AK36" s="110"/>
      <c r="AL36" s="95"/>
      <c r="AM36" s="110"/>
      <c r="AY36" s="117" t="s">
        <v>51</v>
      </c>
    </row>
    <row r="37" spans="1:51">
      <c r="A37" s="106">
        <v>5</v>
      </c>
      <c r="B37" s="106" t="s">
        <v>52</v>
      </c>
      <c r="C37" s="114" t="s">
        <v>44</v>
      </c>
      <c r="D37" s="106">
        <v>243750</v>
      </c>
      <c r="E37" s="106">
        <v>1</v>
      </c>
      <c r="F37" s="98">
        <v>243750</v>
      </c>
      <c r="G37" s="106">
        <v>1</v>
      </c>
      <c r="H37" s="98">
        <f t="shared" si="0"/>
        <v>243750</v>
      </c>
      <c r="I37" s="95"/>
      <c r="J37" s="110"/>
      <c r="K37" s="110"/>
      <c r="L37" s="110"/>
      <c r="M37" s="110"/>
      <c r="N37" s="110"/>
      <c r="O37" s="111"/>
      <c r="P37" s="110"/>
      <c r="Q37" s="110"/>
      <c r="R37" s="110"/>
      <c r="S37" s="110"/>
      <c r="T37" s="110"/>
      <c r="U37" s="110"/>
      <c r="V37" s="110"/>
      <c r="AA37" s="119"/>
      <c r="AB37" s="120"/>
      <c r="AH37" s="104"/>
      <c r="AI37" s="106"/>
      <c r="AJ37" s="114"/>
      <c r="AK37" s="110"/>
      <c r="AL37" s="95"/>
      <c r="AM37" s="110"/>
      <c r="AY37" s="117" t="s">
        <v>51</v>
      </c>
    </row>
    <row r="38" spans="1:51">
      <c r="A38" s="106">
        <v>6</v>
      </c>
      <c r="B38" s="106" t="s">
        <v>53</v>
      </c>
      <c r="C38" s="114" t="s">
        <v>44</v>
      </c>
      <c r="D38" s="106">
        <v>262500</v>
      </c>
      <c r="E38" s="106">
        <v>2</v>
      </c>
      <c r="F38" s="98">
        <v>525000</v>
      </c>
      <c r="G38" s="106">
        <v>2</v>
      </c>
      <c r="H38" s="98">
        <f t="shared" ref="H38:H56" si="3">G38*D38</f>
        <v>525000</v>
      </c>
      <c r="I38" s="95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AA38" s="97"/>
      <c r="AB38" s="113"/>
      <c r="AH38" s="95"/>
      <c r="AI38" s="106"/>
      <c r="AJ38" s="114"/>
      <c r="AK38" s="110"/>
      <c r="AL38" s="95"/>
      <c r="AM38" s="110"/>
      <c r="AN38" s="96"/>
      <c r="AO38" s="96"/>
      <c r="AP38" s="96"/>
      <c r="AY38" s="117" t="s">
        <v>51</v>
      </c>
    </row>
    <row r="39" spans="1:51">
      <c r="A39" s="106">
        <v>7</v>
      </c>
      <c r="B39" s="106" t="s">
        <v>54</v>
      </c>
      <c r="C39" s="114" t="s">
        <v>44</v>
      </c>
      <c r="D39" s="106">
        <v>307500</v>
      </c>
      <c r="E39" s="106">
        <v>4</v>
      </c>
      <c r="F39" s="98">
        <v>1230000</v>
      </c>
      <c r="G39" s="106">
        <v>4</v>
      </c>
      <c r="H39" s="98">
        <f t="shared" si="3"/>
        <v>1230000</v>
      </c>
      <c r="I39" s="95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AA39" s="97"/>
      <c r="AB39" s="113"/>
      <c r="AH39" s="104"/>
      <c r="AI39" s="106"/>
      <c r="AJ39" s="114"/>
      <c r="AK39" s="110"/>
      <c r="AL39" s="95"/>
      <c r="AM39" s="110"/>
      <c r="AN39" s="96"/>
      <c r="AO39" s="96"/>
      <c r="AP39" s="96"/>
      <c r="AY39" s="117" t="s">
        <v>51</v>
      </c>
    </row>
    <row r="40" spans="1:51">
      <c r="A40" s="106">
        <v>8</v>
      </c>
      <c r="B40" s="106" t="s">
        <v>55</v>
      </c>
      <c r="C40" s="114" t="s">
        <v>44</v>
      </c>
      <c r="D40" s="106">
        <v>210000</v>
      </c>
      <c r="E40" s="106">
        <v>2</v>
      </c>
      <c r="F40" s="98">
        <v>420000</v>
      </c>
      <c r="G40" s="106">
        <v>2</v>
      </c>
      <c r="H40" s="98">
        <f t="shared" si="3"/>
        <v>420000</v>
      </c>
      <c r="I40" s="95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AA40" s="97"/>
      <c r="AB40" s="113"/>
      <c r="AH40" s="95"/>
      <c r="AI40" s="106"/>
      <c r="AJ40" s="114"/>
      <c r="AK40" s="95"/>
      <c r="AL40" s="95"/>
      <c r="AM40" s="110"/>
      <c r="AN40" s="96"/>
      <c r="AO40" s="96"/>
      <c r="AP40" s="96"/>
      <c r="AQ40" s="96"/>
      <c r="AR40" s="96"/>
      <c r="AS40" s="96"/>
      <c r="AT40" s="96"/>
      <c r="AY40" s="117" t="s">
        <v>51</v>
      </c>
    </row>
    <row r="41" spans="1:51">
      <c r="A41" s="106">
        <v>9</v>
      </c>
      <c r="B41" s="106" t="s">
        <v>56</v>
      </c>
      <c r="C41" s="114" t="s">
        <v>44</v>
      </c>
      <c r="D41" s="98">
        <v>245000</v>
      </c>
      <c r="E41" s="106">
        <v>1</v>
      </c>
      <c r="F41" s="98">
        <v>245000</v>
      </c>
      <c r="G41" s="106">
        <v>1</v>
      </c>
      <c r="H41" s="98">
        <f t="shared" si="3"/>
        <v>245000</v>
      </c>
      <c r="I41" s="95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50"/>
      <c r="V41" s="150"/>
      <c r="AA41" s="119"/>
      <c r="AB41" s="120"/>
      <c r="AH41" s="104"/>
      <c r="AI41" s="106"/>
      <c r="AJ41" s="114"/>
      <c r="AK41" s="110"/>
      <c r="AL41" s="95"/>
      <c r="AM41" s="110"/>
      <c r="AN41" s="96"/>
      <c r="AO41" s="96"/>
      <c r="AP41" s="96"/>
      <c r="AY41" s="117" t="s">
        <v>51</v>
      </c>
    </row>
    <row r="42" spans="1:51">
      <c r="A42" s="106">
        <v>10</v>
      </c>
      <c r="B42" s="106" t="s">
        <v>56</v>
      </c>
      <c r="C42" s="114" t="s">
        <v>44</v>
      </c>
      <c r="D42" s="98">
        <v>156000</v>
      </c>
      <c r="E42" s="106">
        <v>1</v>
      </c>
      <c r="F42" s="98">
        <v>156000</v>
      </c>
      <c r="G42" s="106">
        <v>1</v>
      </c>
      <c r="H42" s="98">
        <f t="shared" si="3"/>
        <v>156000</v>
      </c>
      <c r="I42" s="95"/>
      <c r="J42" s="110"/>
      <c r="K42" s="110"/>
      <c r="L42" s="110"/>
      <c r="M42" s="110"/>
      <c r="N42" s="111"/>
      <c r="O42" s="110"/>
      <c r="P42" s="110"/>
      <c r="Q42" s="110"/>
      <c r="R42" s="110"/>
      <c r="S42" s="110"/>
      <c r="T42" s="110"/>
      <c r="U42" s="110"/>
      <c r="V42" s="110"/>
      <c r="AA42" s="97"/>
      <c r="AB42" s="113"/>
      <c r="AH42" s="95"/>
      <c r="AI42" s="106"/>
      <c r="AJ42" s="114"/>
      <c r="AK42" s="95"/>
      <c r="AL42" s="95"/>
      <c r="AM42" s="110"/>
      <c r="AN42" s="96"/>
      <c r="AO42" s="96"/>
      <c r="AP42" s="96"/>
      <c r="AY42" s="117" t="s">
        <v>51</v>
      </c>
    </row>
    <row r="43" spans="1:51">
      <c r="A43" s="106">
        <v>11</v>
      </c>
      <c r="B43" s="106" t="s">
        <v>57</v>
      </c>
      <c r="C43" s="114" t="s">
        <v>44</v>
      </c>
      <c r="D43" s="98">
        <v>68000</v>
      </c>
      <c r="E43" s="106">
        <v>1</v>
      </c>
      <c r="F43" s="98">
        <v>68000</v>
      </c>
      <c r="G43" s="106">
        <v>1</v>
      </c>
      <c r="H43" s="98">
        <f t="shared" si="3"/>
        <v>68000</v>
      </c>
      <c r="I43" s="95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AA43" s="97"/>
      <c r="AB43" s="113"/>
      <c r="AH43" s="104"/>
      <c r="AI43" s="106"/>
      <c r="AJ43" s="114"/>
      <c r="AK43" s="95"/>
      <c r="AL43" s="95"/>
      <c r="AM43" s="110"/>
      <c r="AN43" s="96"/>
      <c r="AO43" s="96"/>
      <c r="AP43" s="96"/>
      <c r="AY43" s="117" t="s">
        <v>51</v>
      </c>
    </row>
    <row r="44" spans="1:51">
      <c r="A44" s="106">
        <v>12</v>
      </c>
      <c r="B44" s="106" t="s">
        <v>58</v>
      </c>
      <c r="C44" s="114" t="s">
        <v>44</v>
      </c>
      <c r="D44" s="98">
        <v>145350</v>
      </c>
      <c r="E44" s="106">
        <v>1</v>
      </c>
      <c r="F44" s="98">
        <v>145350</v>
      </c>
      <c r="G44" s="106">
        <v>1</v>
      </c>
      <c r="H44" s="98">
        <f t="shared" si="3"/>
        <v>145350</v>
      </c>
      <c r="I44" s="95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AA44" s="97"/>
      <c r="AB44" s="113"/>
      <c r="AH44" s="95"/>
      <c r="AI44" s="106"/>
      <c r="AJ44" s="114"/>
      <c r="AK44" s="95"/>
      <c r="AL44" s="95"/>
      <c r="AM44" s="110"/>
      <c r="AN44" s="96"/>
      <c r="AO44" s="96"/>
      <c r="AP44" s="96"/>
      <c r="AY44" s="117" t="s">
        <v>51</v>
      </c>
    </row>
    <row r="45" spans="1:51">
      <c r="A45" s="106">
        <v>13</v>
      </c>
      <c r="B45" s="106" t="s">
        <v>59</v>
      </c>
      <c r="C45" s="114" t="s">
        <v>44</v>
      </c>
      <c r="D45" s="106">
        <v>169000</v>
      </c>
      <c r="E45" s="106">
        <v>2</v>
      </c>
      <c r="F45" s="98">
        <v>338000</v>
      </c>
      <c r="G45" s="106">
        <v>2</v>
      </c>
      <c r="H45" s="98">
        <f t="shared" si="3"/>
        <v>338000</v>
      </c>
      <c r="I45" s="95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AA45" s="97"/>
      <c r="AB45" s="113"/>
      <c r="AH45" s="104"/>
      <c r="AI45" s="106"/>
      <c r="AJ45" s="114"/>
      <c r="AK45" s="95"/>
      <c r="AL45" s="95"/>
      <c r="AM45" s="110"/>
      <c r="AN45" s="96"/>
      <c r="AO45" s="96"/>
      <c r="AP45" s="96"/>
      <c r="AY45" s="117" t="s">
        <v>51</v>
      </c>
    </row>
    <row r="46" spans="1:51">
      <c r="A46" s="106">
        <v>14</v>
      </c>
      <c r="B46" s="106" t="s">
        <v>60</v>
      </c>
      <c r="C46" s="114" t="s">
        <v>44</v>
      </c>
      <c r="D46" s="98">
        <v>112000</v>
      </c>
      <c r="E46" s="106">
        <v>1</v>
      </c>
      <c r="F46" s="98">
        <v>112000</v>
      </c>
      <c r="G46" s="106">
        <v>1</v>
      </c>
      <c r="H46" s="98">
        <f t="shared" si="3"/>
        <v>112000</v>
      </c>
      <c r="I46" s="95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AA46" s="97"/>
      <c r="AB46" s="113"/>
      <c r="AH46" s="95"/>
      <c r="AI46" s="106"/>
      <c r="AJ46" s="114"/>
      <c r="AK46" s="110"/>
      <c r="AL46" s="95"/>
      <c r="AM46" s="110"/>
      <c r="AN46" s="96"/>
      <c r="AO46" s="96"/>
      <c r="AP46" s="96"/>
      <c r="AY46" s="117" t="s">
        <v>51</v>
      </c>
    </row>
    <row r="47" spans="1:51">
      <c r="A47" s="106">
        <v>15</v>
      </c>
      <c r="B47" s="106" t="s">
        <v>61</v>
      </c>
      <c r="C47" s="114" t="s">
        <v>44</v>
      </c>
      <c r="D47" s="106">
        <v>311000</v>
      </c>
      <c r="E47" s="106">
        <v>2</v>
      </c>
      <c r="F47" s="98">
        <v>622000</v>
      </c>
      <c r="G47" s="106">
        <v>2</v>
      </c>
      <c r="H47" s="98">
        <f t="shared" si="3"/>
        <v>622000</v>
      </c>
      <c r="I47" s="95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AA47" s="97"/>
      <c r="AB47" s="113"/>
      <c r="AH47" s="95"/>
      <c r="AI47" s="106"/>
      <c r="AJ47" s="114"/>
      <c r="AK47" s="95"/>
      <c r="AL47" s="95"/>
      <c r="AM47" s="110"/>
      <c r="AN47" s="96"/>
      <c r="AO47" s="96"/>
      <c r="AP47" s="96"/>
      <c r="AY47" s="117" t="s">
        <v>51</v>
      </c>
    </row>
    <row r="48" spans="1:51">
      <c r="A48" s="106">
        <v>16</v>
      </c>
      <c r="B48" s="106" t="s">
        <v>62</v>
      </c>
      <c r="C48" s="114" t="s">
        <v>44</v>
      </c>
      <c r="D48" s="106">
        <v>291500</v>
      </c>
      <c r="E48" s="106">
        <v>1</v>
      </c>
      <c r="F48" s="98">
        <v>291500</v>
      </c>
      <c r="G48" s="106">
        <v>1</v>
      </c>
      <c r="H48" s="98">
        <f t="shared" si="3"/>
        <v>291500</v>
      </c>
      <c r="I48" s="95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AA48" s="97"/>
      <c r="AB48" s="113"/>
      <c r="AH48" s="104"/>
      <c r="AI48" s="106"/>
      <c r="AJ48" s="114"/>
      <c r="AK48" s="110"/>
      <c r="AL48" s="95"/>
      <c r="AM48" s="110"/>
      <c r="AN48" s="96"/>
      <c r="AO48" s="96"/>
      <c r="AP48" s="96"/>
      <c r="AY48" s="117" t="s">
        <v>51</v>
      </c>
    </row>
    <row r="49" spans="1:51">
      <c r="A49" s="106">
        <v>21</v>
      </c>
      <c r="B49" s="121" t="s">
        <v>70</v>
      </c>
      <c r="C49" s="114" t="s">
        <v>44</v>
      </c>
      <c r="D49" s="127">
        <v>45400</v>
      </c>
      <c r="E49" s="121">
        <v>1</v>
      </c>
      <c r="F49" s="123">
        <f t="shared" ref="F49:F56" si="4">E49*D49</f>
        <v>45400</v>
      </c>
      <c r="G49" s="121">
        <v>1</v>
      </c>
      <c r="H49" s="123">
        <f t="shared" si="3"/>
        <v>45400</v>
      </c>
      <c r="I49" s="118"/>
      <c r="J49" s="98"/>
      <c r="K49" s="98"/>
      <c r="L49" s="98"/>
      <c r="M49" s="98"/>
      <c r="N49" s="98"/>
      <c r="O49" s="110"/>
      <c r="P49" s="110"/>
      <c r="Q49" s="110"/>
      <c r="R49" s="110"/>
      <c r="S49" s="110"/>
      <c r="T49" s="110"/>
      <c r="U49" s="110"/>
      <c r="V49" s="110"/>
      <c r="AA49" s="97"/>
      <c r="AB49" s="113"/>
      <c r="AH49" s="95"/>
      <c r="AI49" s="124"/>
      <c r="AJ49" s="114"/>
      <c r="AK49" s="125"/>
      <c r="AL49" s="126"/>
      <c r="AM49" s="98"/>
      <c r="AN49" s="110"/>
      <c r="AO49" s="110"/>
      <c r="AP49" s="96"/>
      <c r="AY49" s="117" t="s">
        <v>51</v>
      </c>
    </row>
    <row r="50" spans="1:51">
      <c r="A50" s="106">
        <v>22</v>
      </c>
      <c r="B50" s="121" t="s">
        <v>71</v>
      </c>
      <c r="C50" s="114" t="s">
        <v>44</v>
      </c>
      <c r="D50" s="122">
        <v>45000</v>
      </c>
      <c r="E50" s="121">
        <v>10</v>
      </c>
      <c r="F50" s="123">
        <f t="shared" si="4"/>
        <v>450000</v>
      </c>
      <c r="G50" s="121">
        <v>10</v>
      </c>
      <c r="H50" s="123">
        <f t="shared" si="3"/>
        <v>450000</v>
      </c>
      <c r="I50" s="95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AA50" s="97"/>
      <c r="AB50" s="113"/>
      <c r="AH50" s="104"/>
      <c r="AI50" s="124"/>
      <c r="AJ50" s="114"/>
      <c r="AK50" s="125"/>
      <c r="AL50" s="126"/>
      <c r="AM50" s="98"/>
      <c r="AN50" s="96"/>
      <c r="AO50" s="96"/>
      <c r="AP50" s="96"/>
      <c r="AY50" s="117" t="s">
        <v>51</v>
      </c>
    </row>
    <row r="51" spans="1:51">
      <c r="A51" s="106">
        <v>23</v>
      </c>
      <c r="B51" s="121" t="s">
        <v>72</v>
      </c>
      <c r="C51" s="114" t="s">
        <v>44</v>
      </c>
      <c r="D51" s="122">
        <v>30000</v>
      </c>
      <c r="E51" s="121">
        <v>4</v>
      </c>
      <c r="F51" s="123">
        <f t="shared" si="4"/>
        <v>120000</v>
      </c>
      <c r="G51" s="121">
        <v>4</v>
      </c>
      <c r="H51" s="123">
        <f t="shared" si="3"/>
        <v>120000</v>
      </c>
      <c r="I51" s="95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AA51" s="97"/>
      <c r="AB51" s="113"/>
      <c r="AH51" s="95"/>
      <c r="AI51" s="124"/>
      <c r="AJ51" s="114"/>
      <c r="AK51" s="125"/>
      <c r="AL51" s="126"/>
      <c r="AM51" s="98"/>
      <c r="AN51" s="96"/>
      <c r="AO51" s="96"/>
      <c r="AP51" s="96"/>
      <c r="AY51" s="117" t="s">
        <v>51</v>
      </c>
    </row>
    <row r="52" spans="1:51">
      <c r="A52" s="106">
        <v>27</v>
      </c>
      <c r="B52" s="121" t="s">
        <v>76</v>
      </c>
      <c r="C52" s="114" t="s">
        <v>44</v>
      </c>
      <c r="D52" s="123">
        <v>29150</v>
      </c>
      <c r="E52" s="121">
        <v>2</v>
      </c>
      <c r="F52" s="123">
        <f t="shared" si="4"/>
        <v>58300</v>
      </c>
      <c r="G52" s="121">
        <v>2</v>
      </c>
      <c r="H52" s="123">
        <f t="shared" si="3"/>
        <v>58300</v>
      </c>
      <c r="I52" s="95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X52" s="130"/>
      <c r="AA52" s="97"/>
      <c r="AB52" s="113"/>
      <c r="AH52" s="104"/>
      <c r="AI52" s="106"/>
      <c r="AJ52" s="114"/>
      <c r="AK52" s="95"/>
      <c r="AL52" s="95"/>
      <c r="AM52" s="110"/>
      <c r="AN52" s="96"/>
      <c r="AO52" s="96"/>
      <c r="AP52" s="96"/>
      <c r="AY52" s="117" t="s">
        <v>51</v>
      </c>
    </row>
    <row r="53" spans="1:51">
      <c r="A53" s="106">
        <v>33</v>
      </c>
      <c r="B53" s="106" t="s">
        <v>87</v>
      </c>
      <c r="C53" s="134">
        <v>2013</v>
      </c>
      <c r="D53" s="106">
        <v>38000</v>
      </c>
      <c r="E53" s="98">
        <v>8</v>
      </c>
      <c r="F53" s="98">
        <f t="shared" si="4"/>
        <v>304000</v>
      </c>
      <c r="G53" s="98">
        <v>8</v>
      </c>
      <c r="H53" s="98">
        <f t="shared" si="3"/>
        <v>304000</v>
      </c>
      <c r="I53" s="118"/>
      <c r="J53" s="98"/>
      <c r="K53" s="98"/>
      <c r="L53" s="98"/>
      <c r="M53" s="98"/>
      <c r="N53" s="98"/>
      <c r="O53" s="110"/>
      <c r="P53" s="110"/>
      <c r="Q53" s="110"/>
      <c r="R53" s="110"/>
      <c r="S53" s="110"/>
      <c r="T53" s="110"/>
      <c r="U53" s="110"/>
      <c r="V53" s="110"/>
      <c r="AA53" s="97"/>
      <c r="AB53" s="113"/>
      <c r="AH53" s="104"/>
      <c r="AI53" s="106"/>
      <c r="AJ53" s="134"/>
      <c r="AK53" s="95"/>
      <c r="AL53" s="110"/>
      <c r="AM53" s="98"/>
      <c r="AN53" s="95"/>
      <c r="AO53" s="110"/>
      <c r="AP53" s="110"/>
      <c r="AY53" s="132" t="s">
        <v>51</v>
      </c>
    </row>
    <row r="54" spans="1:51">
      <c r="A54" s="106">
        <v>35</v>
      </c>
      <c r="B54" s="106" t="s">
        <v>87</v>
      </c>
      <c r="C54" s="134">
        <v>2014</v>
      </c>
      <c r="D54" s="106">
        <v>30000</v>
      </c>
      <c r="E54" s="98">
        <v>10</v>
      </c>
      <c r="F54" s="98">
        <f t="shared" si="4"/>
        <v>300000</v>
      </c>
      <c r="G54" s="98">
        <v>10</v>
      </c>
      <c r="H54" s="98">
        <f t="shared" si="3"/>
        <v>300000</v>
      </c>
      <c r="I54" s="118"/>
      <c r="J54" s="98"/>
      <c r="K54" s="98"/>
      <c r="L54" s="98"/>
      <c r="M54" s="98"/>
      <c r="N54" s="98"/>
      <c r="O54" s="110"/>
      <c r="P54" s="110"/>
      <c r="Q54" s="110"/>
      <c r="R54" s="110"/>
      <c r="S54" s="110"/>
      <c r="T54" s="110"/>
      <c r="U54" s="110"/>
      <c r="V54" s="110"/>
      <c r="AA54" s="97"/>
      <c r="AB54" s="113"/>
      <c r="AH54" s="104"/>
      <c r="AI54" s="106"/>
      <c r="AJ54" s="134"/>
      <c r="AK54" s="95"/>
      <c r="AL54" s="110"/>
      <c r="AM54" s="98"/>
      <c r="AN54" s="106"/>
      <c r="AO54" s="135"/>
      <c r="AP54" s="110"/>
      <c r="AQ54" s="150"/>
      <c r="AR54" s="176"/>
      <c r="AS54" s="150"/>
      <c r="AT54" s="150"/>
      <c r="AY54" s="117" t="s">
        <v>51</v>
      </c>
    </row>
    <row r="55" spans="1:51">
      <c r="A55" s="106">
        <v>50</v>
      </c>
      <c r="B55" s="106" t="s">
        <v>106</v>
      </c>
      <c r="C55" s="144">
        <v>2017</v>
      </c>
      <c r="D55" s="145">
        <v>18500</v>
      </c>
      <c r="E55" s="146">
        <v>1</v>
      </c>
      <c r="F55" s="146">
        <f t="shared" si="4"/>
        <v>18500</v>
      </c>
      <c r="G55" s="146">
        <v>1</v>
      </c>
      <c r="H55" s="146">
        <f t="shared" si="3"/>
        <v>18500</v>
      </c>
      <c r="I55" s="95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AA55" s="139"/>
      <c r="AB55" s="113"/>
      <c r="AH55" s="104"/>
      <c r="AI55" s="140"/>
      <c r="AJ55" s="114"/>
      <c r="AK55" s="95"/>
      <c r="AL55" s="95"/>
      <c r="AM55" s="110"/>
      <c r="AN55" s="110"/>
      <c r="AO55" s="110"/>
      <c r="AP55" s="110"/>
      <c r="AY55" s="117" t="s">
        <v>51</v>
      </c>
    </row>
    <row r="56" spans="1:51">
      <c r="A56" s="106">
        <v>51</v>
      </c>
      <c r="B56" s="106" t="s">
        <v>107</v>
      </c>
      <c r="C56" s="144">
        <v>2015</v>
      </c>
      <c r="D56" s="145">
        <v>27000</v>
      </c>
      <c r="E56" s="146">
        <v>1</v>
      </c>
      <c r="F56" s="146">
        <f t="shared" si="4"/>
        <v>27000</v>
      </c>
      <c r="G56" s="146">
        <v>1</v>
      </c>
      <c r="H56" s="146">
        <f t="shared" si="3"/>
        <v>27000</v>
      </c>
      <c r="I56" s="95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AA56" s="139"/>
      <c r="AB56" s="113"/>
      <c r="AH56" s="104"/>
      <c r="AI56" s="140"/>
      <c r="AJ56" s="114"/>
      <c r="AK56" s="95"/>
      <c r="AL56" s="95"/>
      <c r="AM56" s="110"/>
      <c r="AN56" s="110"/>
      <c r="AO56" s="110"/>
      <c r="AP56" s="110"/>
      <c r="AY56" s="117" t="s">
        <v>51</v>
      </c>
    </row>
    <row r="57" spans="1:51">
      <c r="A57" s="106"/>
      <c r="B57" s="106"/>
      <c r="C57" s="134"/>
      <c r="D57" s="106"/>
      <c r="E57" s="98"/>
      <c r="F57" s="98"/>
      <c r="G57" s="98"/>
      <c r="H57" s="98"/>
      <c r="I57" s="95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AA57" s="139"/>
      <c r="AB57" s="113"/>
      <c r="AH57" s="104"/>
      <c r="AI57" s="140"/>
      <c r="AJ57" s="114"/>
      <c r="AK57" s="95"/>
      <c r="AL57" s="95"/>
      <c r="AM57" s="110"/>
      <c r="AN57" s="110"/>
      <c r="AO57" s="110"/>
      <c r="AP57" s="110"/>
    </row>
    <row r="58" spans="1:51">
      <c r="A58" s="106"/>
      <c r="B58" s="147" t="s">
        <v>108</v>
      </c>
      <c r="C58" s="114"/>
      <c r="D58" s="106"/>
      <c r="E58" s="98"/>
      <c r="F58" s="98">
        <f>SUM(F6:F54)</f>
        <v>38257948</v>
      </c>
      <c r="G58" s="98"/>
      <c r="H58" s="98">
        <f>SUM(H6:H56)</f>
        <v>37232198</v>
      </c>
      <c r="I58" s="95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 t="e">
        <f>F58+#REF!-J58</f>
        <v>#REF!</v>
      </c>
      <c r="V58" s="110">
        <f t="shared" ref="V58:V65" si="5">T58</f>
        <v>0</v>
      </c>
      <c r="AA58" s="139"/>
      <c r="AB58" s="113"/>
      <c r="AH58" s="104"/>
      <c r="AI58" s="140"/>
      <c r="AJ58" s="114"/>
      <c r="AK58" s="95"/>
      <c r="AL58" s="95"/>
      <c r="AM58" s="110"/>
      <c r="AN58" s="110"/>
      <c r="AO58" s="110"/>
      <c r="AP58" s="110"/>
    </row>
    <row r="59" spans="1:51">
      <c r="A59" s="106"/>
      <c r="B59" s="147" t="s">
        <v>109</v>
      </c>
      <c r="C59" s="114"/>
      <c r="D59" s="106"/>
      <c r="E59" s="106"/>
      <c r="F59" s="98"/>
      <c r="G59" s="98"/>
      <c r="H59" s="98"/>
      <c r="I59" s="95"/>
      <c r="J59" s="110"/>
      <c r="K59" s="110"/>
      <c r="L59" s="110"/>
      <c r="M59" s="110"/>
      <c r="N59" s="111"/>
      <c r="O59" s="110"/>
      <c r="P59" s="110"/>
      <c r="Q59" s="110"/>
      <c r="R59" s="110"/>
      <c r="S59" s="110"/>
      <c r="T59" s="110"/>
      <c r="U59" s="110" t="e">
        <f>F59+#REF!-J59</f>
        <v>#REF!</v>
      </c>
      <c r="V59" s="110">
        <f t="shared" si="5"/>
        <v>0</v>
      </c>
      <c r="AA59" s="139"/>
      <c r="AB59" s="113"/>
      <c r="AH59" s="104"/>
      <c r="AI59" s="140"/>
      <c r="AJ59" s="114"/>
      <c r="AK59" s="95"/>
      <c r="AL59" s="95"/>
      <c r="AM59" s="110"/>
    </row>
    <row r="60" spans="1:51">
      <c r="A60" s="106">
        <v>1</v>
      </c>
      <c r="B60" s="106" t="s">
        <v>110</v>
      </c>
      <c r="C60" s="114" t="s">
        <v>44</v>
      </c>
      <c r="D60" s="106">
        <v>292230</v>
      </c>
      <c r="E60" s="106">
        <v>2</v>
      </c>
      <c r="F60" s="98">
        <f t="shared" ref="F60:F71" si="6">D60*E60</f>
        <v>584460</v>
      </c>
      <c r="G60" s="106">
        <v>2</v>
      </c>
      <c r="H60" s="98">
        <f t="shared" ref="H60:H69" si="7">G60*D60</f>
        <v>584460</v>
      </c>
      <c r="I60" s="118"/>
      <c r="J60" s="110"/>
      <c r="K60" s="110"/>
      <c r="L60" s="110"/>
      <c r="M60" s="110"/>
      <c r="N60" s="111"/>
      <c r="O60" s="110"/>
      <c r="P60" s="110"/>
      <c r="Q60" s="110"/>
      <c r="R60" s="110"/>
      <c r="S60" s="110"/>
      <c r="T60" s="110"/>
      <c r="U60" s="110" t="e">
        <f>F60+#REF!-J60</f>
        <v>#REF!</v>
      </c>
      <c r="V60" s="110">
        <f t="shared" si="5"/>
        <v>0</v>
      </c>
      <c r="AA60" s="139"/>
      <c r="AB60" s="113"/>
      <c r="AH60" s="104"/>
      <c r="AI60" s="140"/>
      <c r="AJ60" s="114"/>
      <c r="AK60" s="95"/>
      <c r="AL60" s="95"/>
      <c r="AM60" s="110"/>
      <c r="AY60" s="117" t="s">
        <v>111</v>
      </c>
    </row>
    <row r="61" spans="1:51">
      <c r="A61" s="106">
        <v>2</v>
      </c>
      <c r="B61" s="106" t="s">
        <v>112</v>
      </c>
      <c r="C61" s="114" t="s">
        <v>44</v>
      </c>
      <c r="D61" s="106">
        <v>66850</v>
      </c>
      <c r="E61" s="106">
        <v>4</v>
      </c>
      <c r="F61" s="98">
        <f t="shared" si="6"/>
        <v>267400</v>
      </c>
      <c r="G61" s="106">
        <v>2</v>
      </c>
      <c r="H61" s="98">
        <f t="shared" si="7"/>
        <v>133700</v>
      </c>
      <c r="I61" s="118"/>
      <c r="J61" s="110"/>
      <c r="K61" s="110"/>
      <c r="L61" s="110"/>
      <c r="M61" s="110"/>
      <c r="N61" s="111"/>
      <c r="O61" s="110"/>
      <c r="P61" s="110"/>
      <c r="Q61" s="110"/>
      <c r="R61" s="110"/>
      <c r="S61" s="110"/>
      <c r="T61" s="110"/>
      <c r="U61" s="110" t="e">
        <f>F61+#REF!-J61</f>
        <v>#REF!</v>
      </c>
      <c r="V61" s="110">
        <f t="shared" si="5"/>
        <v>0</v>
      </c>
      <c r="Z61" s="148"/>
      <c r="AA61" s="139"/>
      <c r="AB61" s="113"/>
      <c r="AH61" s="104"/>
      <c r="AI61" s="140"/>
      <c r="AJ61" s="114"/>
      <c r="AK61" s="95"/>
      <c r="AL61" s="95"/>
      <c r="AM61" s="110"/>
      <c r="AY61" s="117" t="s">
        <v>111</v>
      </c>
    </row>
    <row r="62" spans="1:51">
      <c r="A62" s="106">
        <v>3</v>
      </c>
      <c r="B62" s="106" t="s">
        <v>113</v>
      </c>
      <c r="C62" s="114" t="s">
        <v>44</v>
      </c>
      <c r="D62" s="106">
        <v>60000</v>
      </c>
      <c r="E62" s="106">
        <v>18</v>
      </c>
      <c r="F62" s="98">
        <f t="shared" si="6"/>
        <v>1080000</v>
      </c>
      <c r="G62" s="106">
        <v>10</v>
      </c>
      <c r="H62" s="98">
        <f t="shared" si="7"/>
        <v>600000</v>
      </c>
      <c r="I62" s="118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 t="e">
        <f>F62+#REF!-J62</f>
        <v>#REF!</v>
      </c>
      <c r="V62" s="110">
        <f t="shared" si="5"/>
        <v>0</v>
      </c>
      <c r="Z62" s="148"/>
      <c r="AA62" s="139"/>
      <c r="AB62" s="113"/>
      <c r="AH62" s="104"/>
      <c r="AI62" s="140"/>
      <c r="AJ62" s="114"/>
      <c r="AK62" s="95"/>
      <c r="AL62" s="95"/>
      <c r="AM62" s="110"/>
      <c r="AY62" s="117" t="s">
        <v>114</v>
      </c>
    </row>
    <row r="63" spans="1:51">
      <c r="A63" s="106">
        <v>4</v>
      </c>
      <c r="B63" s="106" t="s">
        <v>115</v>
      </c>
      <c r="C63" s="114" t="s">
        <v>44</v>
      </c>
      <c r="D63" s="106">
        <v>212800</v>
      </c>
      <c r="E63" s="106">
        <v>18</v>
      </c>
      <c r="F63" s="98">
        <f t="shared" si="6"/>
        <v>3830400</v>
      </c>
      <c r="G63" s="106">
        <v>11</v>
      </c>
      <c r="H63" s="98">
        <f t="shared" si="7"/>
        <v>2340800</v>
      </c>
      <c r="I63" s="118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 t="e">
        <f>F63+#REF!-J63</f>
        <v>#REF!</v>
      </c>
      <c r="V63" s="110">
        <f t="shared" si="5"/>
        <v>0</v>
      </c>
      <c r="Z63" s="148"/>
      <c r="AA63" s="139"/>
      <c r="AB63" s="113"/>
      <c r="AH63" s="95"/>
      <c r="AI63" s="140"/>
      <c r="AJ63" s="114"/>
      <c r="AK63" s="95"/>
      <c r="AL63" s="95"/>
      <c r="AM63" s="110"/>
      <c r="AY63" s="117" t="s">
        <v>116</v>
      </c>
    </row>
    <row r="64" spans="1:51">
      <c r="A64" s="106">
        <v>5</v>
      </c>
      <c r="B64" s="106" t="s">
        <v>117</v>
      </c>
      <c r="C64" s="114" t="s">
        <v>44</v>
      </c>
      <c r="D64" s="106">
        <v>147000</v>
      </c>
      <c r="E64" s="106">
        <v>10</v>
      </c>
      <c r="F64" s="98">
        <f t="shared" si="6"/>
        <v>1470000</v>
      </c>
      <c r="G64" s="106">
        <v>10</v>
      </c>
      <c r="H64" s="98">
        <f t="shared" si="7"/>
        <v>1470000</v>
      </c>
      <c r="I64" s="118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 t="e">
        <f>F64+#REF!-J64</f>
        <v>#REF!</v>
      </c>
      <c r="V64" s="110">
        <f t="shared" si="5"/>
        <v>0</v>
      </c>
      <c r="Z64" s="148"/>
      <c r="AA64" s="139"/>
      <c r="AB64" s="113"/>
      <c r="AH64" s="104"/>
      <c r="AI64" s="140"/>
      <c r="AJ64" s="114"/>
      <c r="AK64" s="95"/>
      <c r="AL64" s="95"/>
      <c r="AM64" s="110"/>
      <c r="AY64" s="117" t="s">
        <v>75</v>
      </c>
    </row>
    <row r="65" spans="1:51">
      <c r="A65" s="106">
        <v>6</v>
      </c>
      <c r="B65" s="106" t="s">
        <v>118</v>
      </c>
      <c r="C65" s="114" t="s">
        <v>44</v>
      </c>
      <c r="D65" s="106">
        <v>112000</v>
      </c>
      <c r="E65" s="106">
        <v>10</v>
      </c>
      <c r="F65" s="98">
        <f t="shared" si="6"/>
        <v>1120000</v>
      </c>
      <c r="G65" s="106">
        <v>10</v>
      </c>
      <c r="H65" s="98">
        <f t="shared" si="7"/>
        <v>1120000</v>
      </c>
      <c r="I65" s="118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 t="e">
        <f>F65+#REF!-J65</f>
        <v>#REF!</v>
      </c>
      <c r="V65" s="110">
        <f t="shared" si="5"/>
        <v>0</v>
      </c>
      <c r="Z65" s="148"/>
      <c r="AA65" s="139"/>
      <c r="AB65" s="113"/>
      <c r="AH65" s="95"/>
      <c r="AI65" s="140"/>
      <c r="AJ65" s="114"/>
      <c r="AK65" s="95"/>
      <c r="AL65" s="95"/>
      <c r="AM65" s="110"/>
      <c r="AY65" s="117" t="s">
        <v>75</v>
      </c>
    </row>
    <row r="66" spans="1:51">
      <c r="A66" s="106">
        <v>7</v>
      </c>
      <c r="B66" s="149" t="s">
        <v>119</v>
      </c>
      <c r="C66" s="114">
        <v>2010</v>
      </c>
      <c r="D66" s="106">
        <v>255000</v>
      </c>
      <c r="E66" s="106">
        <v>1</v>
      </c>
      <c r="F66" s="98">
        <f t="shared" si="6"/>
        <v>255000</v>
      </c>
      <c r="G66" s="106">
        <v>1</v>
      </c>
      <c r="H66" s="98">
        <f t="shared" si="7"/>
        <v>255000</v>
      </c>
      <c r="I66" s="110"/>
      <c r="J66" s="110"/>
      <c r="K66" s="110"/>
      <c r="L66" s="110"/>
      <c r="M66" s="110"/>
      <c r="N66" s="111"/>
      <c r="O66" s="110"/>
      <c r="P66" s="110"/>
      <c r="Q66" s="110"/>
      <c r="R66" s="110"/>
      <c r="S66" s="110"/>
      <c r="T66" s="110"/>
      <c r="U66" s="110"/>
      <c r="V66" s="110"/>
      <c r="AA66" s="139"/>
      <c r="AB66" s="97"/>
      <c r="AH66" s="95"/>
      <c r="AI66" s="106"/>
      <c r="AJ66" s="114"/>
      <c r="AK66" s="95"/>
      <c r="AL66" s="95"/>
      <c r="AM66" s="110"/>
      <c r="AY66" s="117" t="s">
        <v>120</v>
      </c>
    </row>
    <row r="67" spans="1:51">
      <c r="A67" s="106">
        <v>8</v>
      </c>
      <c r="B67" s="140" t="s">
        <v>121</v>
      </c>
      <c r="C67" s="114" t="s">
        <v>44</v>
      </c>
      <c r="D67" s="106">
        <v>288000</v>
      </c>
      <c r="E67" s="106">
        <v>1</v>
      </c>
      <c r="F67" s="98">
        <f t="shared" si="6"/>
        <v>288000</v>
      </c>
      <c r="G67" s="106">
        <v>1</v>
      </c>
      <c r="H67" s="98">
        <f t="shared" si="7"/>
        <v>288000</v>
      </c>
      <c r="I67" s="110"/>
      <c r="J67" s="110"/>
      <c r="K67" s="110"/>
      <c r="L67" s="110"/>
      <c r="M67" s="110"/>
      <c r="N67" s="111"/>
      <c r="O67" s="110"/>
      <c r="P67" s="110"/>
      <c r="Q67" s="110"/>
      <c r="R67" s="110"/>
      <c r="S67" s="110"/>
      <c r="T67" s="110"/>
      <c r="U67" s="110"/>
      <c r="V67" s="110"/>
      <c r="AA67" s="139"/>
      <c r="AB67" s="97"/>
      <c r="AH67" s="95"/>
      <c r="AI67" s="106"/>
      <c r="AJ67" s="114"/>
      <c r="AK67" s="95"/>
      <c r="AL67" s="95"/>
      <c r="AM67" s="110"/>
      <c r="AY67" s="117" t="s">
        <v>49</v>
      </c>
    </row>
    <row r="68" spans="1:51">
      <c r="A68" s="106">
        <v>9</v>
      </c>
      <c r="B68" s="140" t="s">
        <v>121</v>
      </c>
      <c r="C68" s="114" t="s">
        <v>44</v>
      </c>
      <c r="D68" s="106">
        <v>188190</v>
      </c>
      <c r="E68" s="106">
        <v>1</v>
      </c>
      <c r="F68" s="98">
        <f t="shared" si="6"/>
        <v>188190</v>
      </c>
      <c r="G68" s="106">
        <v>1</v>
      </c>
      <c r="H68" s="98">
        <f t="shared" si="7"/>
        <v>188190</v>
      </c>
      <c r="I68" s="110"/>
      <c r="J68" s="110"/>
      <c r="K68" s="110"/>
      <c r="L68" s="110"/>
      <c r="M68" s="110"/>
      <c r="N68" s="111"/>
      <c r="O68" s="110"/>
      <c r="P68" s="110"/>
      <c r="Q68" s="110"/>
      <c r="R68" s="110"/>
      <c r="S68" s="110"/>
      <c r="T68" s="110"/>
      <c r="U68" s="110"/>
      <c r="V68" s="110"/>
      <c r="AA68" s="139"/>
      <c r="AB68" s="97"/>
      <c r="AH68" s="104"/>
      <c r="AI68" s="106"/>
      <c r="AJ68" s="114"/>
      <c r="AK68" s="95"/>
      <c r="AL68" s="95"/>
      <c r="AM68" s="110"/>
      <c r="AY68" s="117" t="s">
        <v>122</v>
      </c>
    </row>
    <row r="69" spans="1:51">
      <c r="A69" s="106">
        <v>10</v>
      </c>
      <c r="B69" s="140" t="s">
        <v>123</v>
      </c>
      <c r="C69" s="114" t="s">
        <v>44</v>
      </c>
      <c r="D69" s="106">
        <v>28050</v>
      </c>
      <c r="E69" s="106">
        <v>1</v>
      </c>
      <c r="F69" s="98">
        <f t="shared" si="6"/>
        <v>28050</v>
      </c>
      <c r="G69" s="106">
        <v>1</v>
      </c>
      <c r="H69" s="98">
        <f t="shared" si="7"/>
        <v>28050</v>
      </c>
      <c r="I69" s="110"/>
      <c r="J69" s="110"/>
      <c r="K69" s="110"/>
      <c r="L69" s="110"/>
      <c r="M69" s="110"/>
      <c r="N69" s="111"/>
      <c r="O69" s="110"/>
      <c r="P69" s="110"/>
      <c r="Q69" s="110"/>
      <c r="R69" s="110"/>
      <c r="S69" s="110"/>
      <c r="T69" s="110"/>
      <c r="U69" s="110"/>
      <c r="V69" s="110"/>
      <c r="AA69" s="139"/>
      <c r="AB69" s="97"/>
      <c r="AH69" s="95"/>
      <c r="AI69" s="106"/>
      <c r="AJ69" s="114"/>
      <c r="AK69" s="95"/>
      <c r="AL69" s="95"/>
      <c r="AM69" s="110"/>
      <c r="AY69" s="117" t="s">
        <v>122</v>
      </c>
    </row>
    <row r="70" spans="1:51">
      <c r="A70" s="106">
        <v>11</v>
      </c>
      <c r="B70" s="140" t="s">
        <v>124</v>
      </c>
      <c r="C70" s="114" t="s">
        <v>44</v>
      </c>
      <c r="D70" s="106">
        <v>91800</v>
      </c>
      <c r="E70" s="106">
        <v>1</v>
      </c>
      <c r="F70" s="98">
        <f t="shared" si="6"/>
        <v>91800</v>
      </c>
      <c r="G70" s="106">
        <v>1</v>
      </c>
      <c r="H70" s="98">
        <f t="shared" ref="H70:H71" si="8">G70*D70</f>
        <v>91800</v>
      </c>
      <c r="I70" s="110"/>
      <c r="J70" s="110"/>
      <c r="K70" s="110"/>
      <c r="L70" s="110"/>
      <c r="M70" s="110"/>
      <c r="N70" s="111"/>
      <c r="O70" s="110"/>
      <c r="P70" s="110"/>
      <c r="Q70" s="110"/>
      <c r="R70" s="110"/>
      <c r="S70" s="110"/>
      <c r="T70" s="110"/>
      <c r="U70" s="110"/>
      <c r="V70" s="110"/>
      <c r="AA70" s="139"/>
      <c r="AB70" s="97"/>
      <c r="AH70" s="104"/>
      <c r="AI70" s="106"/>
      <c r="AJ70" s="114"/>
      <c r="AK70" s="95"/>
      <c r="AL70" s="95"/>
      <c r="AM70" s="110"/>
      <c r="AY70" s="117" t="s">
        <v>122</v>
      </c>
    </row>
    <row r="71" spans="1:51">
      <c r="A71" s="106">
        <v>12</v>
      </c>
      <c r="B71" s="140" t="s">
        <v>125</v>
      </c>
      <c r="C71" s="114">
        <v>2014</v>
      </c>
      <c r="D71" s="106">
        <v>298000</v>
      </c>
      <c r="E71" s="106">
        <v>10</v>
      </c>
      <c r="F71" s="98">
        <f t="shared" si="6"/>
        <v>2980000</v>
      </c>
      <c r="G71" s="106">
        <v>10</v>
      </c>
      <c r="H71" s="98">
        <f t="shared" si="8"/>
        <v>2980000</v>
      </c>
      <c r="I71" s="118"/>
      <c r="J71" s="110"/>
      <c r="K71" s="98"/>
      <c r="L71" s="98"/>
      <c r="M71" s="98"/>
      <c r="N71" s="98"/>
      <c r="O71" s="110"/>
      <c r="P71" s="110"/>
      <c r="Q71" s="110"/>
      <c r="R71" s="110"/>
      <c r="S71" s="110"/>
      <c r="T71" s="110"/>
      <c r="U71" s="110"/>
      <c r="V71" s="110"/>
      <c r="AA71" s="97"/>
      <c r="AB71" s="113"/>
      <c r="AH71" s="104"/>
      <c r="AI71" s="106"/>
      <c r="AJ71" s="134"/>
      <c r="AK71" s="95"/>
      <c r="AL71" s="95"/>
      <c r="AM71" s="110"/>
      <c r="AY71" s="132" t="s">
        <v>126</v>
      </c>
    </row>
    <row r="72" spans="1:51">
      <c r="A72" s="106"/>
      <c r="B72" s="140"/>
      <c r="C72" s="114"/>
      <c r="D72" s="106"/>
      <c r="E72" s="106"/>
      <c r="F72" s="98"/>
      <c r="G72" s="106"/>
      <c r="H72" s="98"/>
      <c r="I72" s="118"/>
      <c r="J72" s="110"/>
      <c r="K72" s="98"/>
      <c r="L72" s="98"/>
      <c r="M72" s="98"/>
      <c r="N72" s="98"/>
      <c r="O72" s="110"/>
      <c r="P72" s="110"/>
      <c r="Q72" s="110"/>
      <c r="R72" s="110"/>
      <c r="S72" s="110"/>
      <c r="T72" s="110"/>
      <c r="U72" s="150"/>
      <c r="V72" s="150"/>
      <c r="AA72" s="119"/>
      <c r="AB72" s="120"/>
      <c r="AH72" s="104"/>
      <c r="AI72" s="106"/>
      <c r="AJ72" s="134"/>
      <c r="AK72" s="95"/>
      <c r="AL72" s="95"/>
      <c r="AM72" s="110"/>
    </row>
    <row r="73" spans="1:51">
      <c r="A73" s="106"/>
      <c r="B73" s="147" t="s">
        <v>12</v>
      </c>
      <c r="C73" s="134"/>
      <c r="D73" s="106"/>
      <c r="E73" s="106"/>
      <c r="F73" s="98">
        <f>SUM(F60:F71)</f>
        <v>12183300</v>
      </c>
      <c r="G73" s="98"/>
      <c r="H73" s="98">
        <f>SUM(H60:H71)</f>
        <v>10080000</v>
      </c>
      <c r="I73" s="151"/>
      <c r="J73" s="151"/>
      <c r="K73" s="151"/>
      <c r="L73" s="110"/>
      <c r="M73" s="151"/>
      <c r="N73" s="151"/>
      <c r="O73" s="151"/>
      <c r="P73" s="151"/>
      <c r="Q73" s="151"/>
      <c r="R73" s="151"/>
      <c r="S73" s="151"/>
      <c r="T73" s="151"/>
      <c r="AH73" s="104"/>
      <c r="AI73" s="104"/>
      <c r="AJ73" s="152"/>
      <c r="AK73" s="104"/>
      <c r="AL73" s="104"/>
      <c r="AM73" s="110"/>
    </row>
    <row r="74" spans="1:51">
      <c r="A74" s="106"/>
      <c r="B74" s="147"/>
      <c r="C74" s="134"/>
      <c r="D74" s="106"/>
      <c r="E74" s="106"/>
      <c r="F74" s="98"/>
      <c r="G74" s="98"/>
      <c r="H74" s="98"/>
      <c r="I74" s="151"/>
      <c r="J74" s="151"/>
      <c r="K74" s="151"/>
      <c r="L74" s="110"/>
      <c r="M74" s="151"/>
      <c r="N74" s="151"/>
      <c r="O74" s="151"/>
      <c r="P74" s="151"/>
      <c r="Q74" s="151"/>
      <c r="R74" s="151"/>
      <c r="S74" s="151"/>
      <c r="T74" s="151"/>
      <c r="AH74" s="104"/>
      <c r="AI74" s="104"/>
      <c r="AJ74" s="152"/>
      <c r="AK74" s="104"/>
      <c r="AL74" s="104"/>
      <c r="AM74" s="110"/>
    </row>
    <row r="75" spans="1:51">
      <c r="A75" s="106"/>
      <c r="B75" s="106"/>
      <c r="C75" s="134"/>
      <c r="D75" s="106"/>
      <c r="E75" s="106"/>
      <c r="F75" s="98"/>
      <c r="G75" s="109"/>
      <c r="H75" s="109"/>
      <c r="I75" s="151"/>
      <c r="J75" s="151"/>
      <c r="K75" s="151"/>
      <c r="L75" s="110"/>
      <c r="M75" s="151"/>
      <c r="N75" s="151"/>
      <c r="O75" s="151"/>
      <c r="P75" s="151"/>
      <c r="Q75" s="151"/>
      <c r="R75" s="151"/>
      <c r="S75" s="151"/>
      <c r="T75" s="151"/>
      <c r="AH75" s="104"/>
      <c r="AI75" s="104"/>
      <c r="AJ75" s="152"/>
      <c r="AK75" s="104"/>
      <c r="AL75" s="104"/>
      <c r="AM75" s="151"/>
    </row>
    <row r="76" spans="1:51" ht="14.25">
      <c r="A76" s="104"/>
      <c r="B76" s="153" t="s">
        <v>127</v>
      </c>
      <c r="C76" s="134"/>
      <c r="D76" s="106"/>
      <c r="E76" s="106"/>
      <c r="F76" s="98"/>
      <c r="G76" s="109"/>
      <c r="H76" s="109"/>
      <c r="I76" s="151"/>
      <c r="J76" s="151"/>
      <c r="K76" s="151"/>
      <c r="L76" s="110"/>
      <c r="M76" s="151"/>
      <c r="N76" s="151"/>
      <c r="O76" s="151"/>
      <c r="P76" s="151"/>
      <c r="Q76" s="151"/>
      <c r="R76" s="151"/>
      <c r="S76" s="151"/>
      <c r="T76" s="151"/>
      <c r="AH76" s="104"/>
      <c r="AI76" s="104"/>
      <c r="AJ76" s="152"/>
      <c r="AK76" s="104"/>
      <c r="AL76" s="104"/>
      <c r="AM76" s="151"/>
    </row>
    <row r="77" spans="1:51" ht="13.5" hidden="1" customHeight="1">
      <c r="A77" s="106">
        <v>118</v>
      </c>
      <c r="B77" s="106" t="s">
        <v>128</v>
      </c>
      <c r="C77" s="134"/>
      <c r="D77" s="106"/>
      <c r="E77" s="106"/>
      <c r="F77" s="98"/>
      <c r="G77" s="109"/>
      <c r="H77" s="109"/>
      <c r="I77" s="151"/>
      <c r="J77" s="151"/>
      <c r="K77" s="151"/>
      <c r="L77" s="110"/>
      <c r="M77" s="151"/>
      <c r="N77" s="151"/>
      <c r="O77" s="151"/>
      <c r="P77" s="151"/>
      <c r="Q77" s="151"/>
      <c r="R77" s="151"/>
      <c r="S77" s="151"/>
      <c r="T77" s="151"/>
      <c r="AH77" s="104"/>
      <c r="AI77" s="104"/>
      <c r="AJ77" s="152"/>
      <c r="AK77" s="104"/>
      <c r="AL77" s="104"/>
      <c r="AM77" s="151"/>
    </row>
    <row r="78" spans="1:51" ht="13.5" hidden="1" customHeight="1">
      <c r="A78" s="106">
        <v>119</v>
      </c>
      <c r="B78" s="106" t="s">
        <v>129</v>
      </c>
      <c r="C78" s="134"/>
      <c r="D78" s="106"/>
      <c r="E78" s="106"/>
      <c r="F78" s="98"/>
      <c r="G78" s="109"/>
      <c r="H78" s="109"/>
      <c r="I78" s="151"/>
      <c r="J78" s="151"/>
      <c r="K78" s="151"/>
      <c r="L78" s="110"/>
      <c r="M78" s="151"/>
      <c r="N78" s="151"/>
      <c r="O78" s="151"/>
      <c r="P78" s="151"/>
      <c r="Q78" s="151"/>
      <c r="R78" s="151"/>
      <c r="S78" s="151"/>
      <c r="T78" s="151"/>
      <c r="AH78" s="104"/>
      <c r="AI78" s="104"/>
      <c r="AJ78" s="152"/>
      <c r="AK78" s="104"/>
      <c r="AL78" s="104"/>
      <c r="AM78" s="151"/>
    </row>
    <row r="79" spans="1:51">
      <c r="A79" s="106">
        <v>1</v>
      </c>
      <c r="B79" s="106" t="s">
        <v>128</v>
      </c>
      <c r="C79" s="134" t="s">
        <v>44</v>
      </c>
      <c r="D79" s="154">
        <v>20000</v>
      </c>
      <c r="E79" s="95">
        <v>2</v>
      </c>
      <c r="F79" s="98">
        <f t="shared" ref="F79:F90" si="9">D79*E79</f>
        <v>40000</v>
      </c>
      <c r="G79" s="106">
        <v>1</v>
      </c>
      <c r="H79" s="98">
        <f t="shared" ref="H79:H90" si="10">G79*D79</f>
        <v>20000</v>
      </c>
      <c r="I79" s="151"/>
      <c r="J79" s="151"/>
      <c r="K79" s="151"/>
      <c r="L79" s="110"/>
      <c r="M79" s="151"/>
      <c r="N79" s="151"/>
      <c r="O79" s="151"/>
      <c r="P79" s="151"/>
      <c r="Q79" s="151"/>
      <c r="R79" s="151"/>
      <c r="S79" s="151"/>
      <c r="T79" s="151"/>
      <c r="AH79" s="104"/>
      <c r="AI79" s="104"/>
      <c r="AJ79" s="152"/>
      <c r="AK79" s="104"/>
      <c r="AL79" s="104"/>
      <c r="AM79" s="151"/>
      <c r="AY79" s="155" t="s">
        <v>130</v>
      </c>
    </row>
    <row r="80" spans="1:51">
      <c r="A80" s="106">
        <v>2</v>
      </c>
      <c r="B80" s="106" t="s">
        <v>129</v>
      </c>
      <c r="C80" s="134" t="s">
        <v>44</v>
      </c>
      <c r="D80" s="154">
        <v>10000</v>
      </c>
      <c r="E80" s="95">
        <v>2</v>
      </c>
      <c r="F80" s="98">
        <f t="shared" si="9"/>
        <v>20000</v>
      </c>
      <c r="G80" s="106">
        <v>1</v>
      </c>
      <c r="H80" s="98">
        <f t="shared" si="10"/>
        <v>10000</v>
      </c>
      <c r="I80" s="151"/>
      <c r="J80" s="151"/>
      <c r="K80" s="151"/>
      <c r="L80" s="110"/>
      <c r="M80" s="151"/>
      <c r="N80" s="151"/>
      <c r="O80" s="151"/>
      <c r="P80" s="151"/>
      <c r="Q80" s="151"/>
      <c r="R80" s="151"/>
      <c r="S80" s="151"/>
      <c r="T80" s="151"/>
      <c r="AH80" s="104"/>
      <c r="AI80" s="104"/>
      <c r="AJ80" s="152"/>
      <c r="AK80" s="104"/>
      <c r="AL80" s="104"/>
      <c r="AM80" s="151"/>
      <c r="AY80" s="155" t="s">
        <v>49</v>
      </c>
    </row>
    <row r="81" spans="1:51">
      <c r="A81" s="106">
        <v>3</v>
      </c>
      <c r="B81" s="106" t="s">
        <v>131</v>
      </c>
      <c r="C81" s="134" t="s">
        <v>44</v>
      </c>
      <c r="D81" s="154">
        <v>7500</v>
      </c>
      <c r="E81" s="95">
        <v>2</v>
      </c>
      <c r="F81" s="98">
        <f t="shared" si="9"/>
        <v>15000</v>
      </c>
      <c r="G81" s="106">
        <v>1</v>
      </c>
      <c r="H81" s="98">
        <f t="shared" si="10"/>
        <v>7500</v>
      </c>
      <c r="I81" s="151"/>
      <c r="J81" s="151"/>
      <c r="K81" s="151"/>
      <c r="L81" s="110"/>
      <c r="M81" s="151"/>
      <c r="N81" s="151"/>
      <c r="O81" s="151"/>
      <c r="P81" s="151"/>
      <c r="Q81" s="151"/>
      <c r="R81" s="151"/>
      <c r="S81" s="151"/>
      <c r="T81" s="151"/>
      <c r="AH81" s="104"/>
      <c r="AI81" s="104"/>
      <c r="AJ81" s="152"/>
      <c r="AK81" s="104"/>
      <c r="AL81" s="104"/>
      <c r="AM81" s="151"/>
      <c r="AY81" s="155" t="s">
        <v>49</v>
      </c>
    </row>
    <row r="82" spans="1:51">
      <c r="A82" s="106">
        <v>4</v>
      </c>
      <c r="B82" s="106" t="s">
        <v>132</v>
      </c>
      <c r="C82" s="134" t="s">
        <v>44</v>
      </c>
      <c r="D82" s="154">
        <v>22000</v>
      </c>
      <c r="E82" s="95">
        <v>100</v>
      </c>
      <c r="F82" s="98">
        <f t="shared" si="9"/>
        <v>2200000</v>
      </c>
      <c r="G82" s="95">
        <v>100</v>
      </c>
      <c r="H82" s="98">
        <f t="shared" si="10"/>
        <v>2200000</v>
      </c>
      <c r="I82" s="151"/>
      <c r="J82" s="151"/>
      <c r="K82" s="151"/>
      <c r="L82" s="110"/>
      <c r="M82" s="151"/>
      <c r="N82" s="151"/>
      <c r="O82" s="151"/>
      <c r="P82" s="151"/>
      <c r="Q82" s="151"/>
      <c r="R82" s="151"/>
      <c r="S82" s="151"/>
      <c r="T82" s="151"/>
      <c r="AH82" s="104"/>
      <c r="AI82" s="104"/>
      <c r="AJ82" s="152"/>
      <c r="AK82" s="104"/>
      <c r="AL82" s="104"/>
      <c r="AM82" s="151"/>
      <c r="AY82" s="155" t="s">
        <v>133</v>
      </c>
    </row>
    <row r="83" spans="1:51">
      <c r="A83" s="106">
        <v>5</v>
      </c>
      <c r="B83" s="106" t="s">
        <v>134</v>
      </c>
      <c r="C83" s="134" t="s">
        <v>44</v>
      </c>
      <c r="D83" s="154">
        <v>22000</v>
      </c>
      <c r="E83" s="95">
        <v>20</v>
      </c>
      <c r="F83" s="98">
        <f t="shared" si="9"/>
        <v>440000</v>
      </c>
      <c r="G83" s="95">
        <v>20</v>
      </c>
      <c r="H83" s="98">
        <f t="shared" si="10"/>
        <v>440000</v>
      </c>
      <c r="I83" s="151"/>
      <c r="J83" s="151"/>
      <c r="K83" s="151"/>
      <c r="L83" s="110"/>
      <c r="M83" s="151"/>
      <c r="N83" s="151"/>
      <c r="O83" s="151"/>
      <c r="P83" s="151"/>
      <c r="Q83" s="151"/>
      <c r="R83" s="151"/>
      <c r="S83" s="151"/>
      <c r="T83" s="151"/>
      <c r="AH83" s="104"/>
      <c r="AI83" s="104"/>
      <c r="AJ83" s="152"/>
      <c r="AK83" s="104"/>
      <c r="AL83" s="104"/>
      <c r="AM83" s="151"/>
      <c r="AY83" s="155" t="s">
        <v>133</v>
      </c>
    </row>
    <row r="84" spans="1:51">
      <c r="A84" s="106">
        <v>6</v>
      </c>
      <c r="B84" s="106" t="s">
        <v>135</v>
      </c>
      <c r="C84" s="134" t="s">
        <v>44</v>
      </c>
      <c r="D84" s="154">
        <v>11625</v>
      </c>
      <c r="E84" s="95">
        <v>40</v>
      </c>
      <c r="F84" s="98">
        <f t="shared" si="9"/>
        <v>465000</v>
      </c>
      <c r="G84" s="95">
        <v>40</v>
      </c>
      <c r="H84" s="98">
        <f t="shared" si="10"/>
        <v>465000</v>
      </c>
      <c r="I84" s="151"/>
      <c r="J84" s="151"/>
      <c r="K84" s="151"/>
      <c r="L84" s="110"/>
      <c r="M84" s="151"/>
      <c r="N84" s="151"/>
      <c r="O84" s="151"/>
      <c r="P84" s="151"/>
      <c r="Q84" s="151"/>
      <c r="R84" s="151"/>
      <c r="S84" s="151"/>
      <c r="T84" s="151"/>
      <c r="AH84" s="104"/>
      <c r="AI84" s="104"/>
      <c r="AJ84" s="152"/>
      <c r="AK84" s="104"/>
      <c r="AL84" s="104"/>
      <c r="AM84" s="151"/>
      <c r="AY84" s="155" t="s">
        <v>133</v>
      </c>
    </row>
    <row r="85" spans="1:51">
      <c r="A85" s="106">
        <v>7</v>
      </c>
      <c r="B85" s="106" t="s">
        <v>136</v>
      </c>
      <c r="C85" s="134" t="s">
        <v>44</v>
      </c>
      <c r="D85" s="154">
        <v>1500</v>
      </c>
      <c r="E85" s="95">
        <v>130</v>
      </c>
      <c r="F85" s="98">
        <f t="shared" si="9"/>
        <v>195000</v>
      </c>
      <c r="G85" s="95">
        <v>130</v>
      </c>
      <c r="H85" s="98">
        <f t="shared" si="10"/>
        <v>195000</v>
      </c>
      <c r="I85" s="151"/>
      <c r="J85" s="151"/>
      <c r="K85" s="151"/>
      <c r="L85" s="110"/>
      <c r="M85" s="151"/>
      <c r="N85" s="151"/>
      <c r="O85" s="151"/>
      <c r="P85" s="151"/>
      <c r="Q85" s="151"/>
      <c r="R85" s="151"/>
      <c r="S85" s="151"/>
      <c r="T85" s="151"/>
      <c r="AH85" s="104"/>
      <c r="AI85" s="104"/>
      <c r="AJ85" s="152"/>
      <c r="AK85" s="104"/>
      <c r="AL85" s="104"/>
      <c r="AM85" s="151"/>
      <c r="AY85" s="155" t="s">
        <v>133</v>
      </c>
    </row>
    <row r="86" spans="1:51">
      <c r="A86" s="106">
        <v>8</v>
      </c>
      <c r="B86" s="106" t="s">
        <v>137</v>
      </c>
      <c r="C86" s="134" t="s">
        <v>44</v>
      </c>
      <c r="D86" s="154">
        <v>18750</v>
      </c>
      <c r="E86" s="95">
        <v>2</v>
      </c>
      <c r="F86" s="98">
        <f t="shared" si="9"/>
        <v>37500</v>
      </c>
      <c r="G86" s="95">
        <v>2</v>
      </c>
      <c r="H86" s="98">
        <f t="shared" si="10"/>
        <v>37500</v>
      </c>
      <c r="I86" s="151"/>
      <c r="J86" s="151"/>
      <c r="K86" s="151"/>
      <c r="L86" s="110"/>
      <c r="M86" s="151"/>
      <c r="N86" s="151"/>
      <c r="O86" s="151"/>
      <c r="P86" s="151"/>
      <c r="Q86" s="151"/>
      <c r="R86" s="151"/>
      <c r="S86" s="151"/>
      <c r="T86" s="151"/>
      <c r="AH86" s="104"/>
      <c r="AI86" s="104"/>
      <c r="AJ86" s="152"/>
      <c r="AK86" s="104"/>
      <c r="AL86" s="104"/>
      <c r="AM86" s="151"/>
      <c r="AY86" s="117" t="s">
        <v>51</v>
      </c>
    </row>
    <row r="87" spans="1:51">
      <c r="A87" s="106">
        <v>9</v>
      </c>
      <c r="B87" s="106" t="s">
        <v>138</v>
      </c>
      <c r="C87" s="134" t="s">
        <v>44</v>
      </c>
      <c r="D87" s="154">
        <v>8500</v>
      </c>
      <c r="E87" s="95">
        <v>4</v>
      </c>
      <c r="F87" s="98">
        <f t="shared" si="9"/>
        <v>34000</v>
      </c>
      <c r="G87" s="95">
        <v>4</v>
      </c>
      <c r="H87" s="98">
        <f t="shared" si="10"/>
        <v>34000</v>
      </c>
      <c r="I87" s="151"/>
      <c r="J87" s="151"/>
      <c r="K87" s="151"/>
      <c r="L87" s="110"/>
      <c r="M87" s="151"/>
      <c r="N87" s="151"/>
      <c r="O87" s="151"/>
      <c r="P87" s="151"/>
      <c r="Q87" s="151"/>
      <c r="R87" s="151"/>
      <c r="S87" s="151"/>
      <c r="T87" s="151"/>
      <c r="AH87" s="104"/>
      <c r="AI87" s="104"/>
      <c r="AJ87" s="152"/>
      <c r="AK87" s="104"/>
      <c r="AL87" s="104"/>
      <c r="AM87" s="151"/>
      <c r="AY87" s="117" t="s">
        <v>51</v>
      </c>
    </row>
    <row r="88" spans="1:51">
      <c r="A88" s="106">
        <v>10</v>
      </c>
      <c r="B88" s="106" t="s">
        <v>139</v>
      </c>
      <c r="C88" s="134" t="s">
        <v>44</v>
      </c>
      <c r="D88" s="154">
        <v>7210</v>
      </c>
      <c r="E88" s="95">
        <v>25</v>
      </c>
      <c r="F88" s="98">
        <f t="shared" si="9"/>
        <v>180250</v>
      </c>
      <c r="G88" s="95">
        <v>25</v>
      </c>
      <c r="H88" s="98">
        <f t="shared" si="10"/>
        <v>180250</v>
      </c>
      <c r="I88" s="151"/>
      <c r="J88" s="151"/>
      <c r="K88" s="151"/>
      <c r="L88" s="110"/>
      <c r="M88" s="151"/>
      <c r="N88" s="151"/>
      <c r="O88" s="151"/>
      <c r="P88" s="151"/>
      <c r="Q88" s="151"/>
      <c r="R88" s="151"/>
      <c r="S88" s="151"/>
      <c r="T88" s="151"/>
      <c r="AH88" s="104"/>
      <c r="AI88" s="104"/>
      <c r="AJ88" s="152"/>
      <c r="AK88" s="104"/>
      <c r="AL88" s="104"/>
      <c r="AM88" s="151"/>
      <c r="AY88" s="155" t="s">
        <v>64</v>
      </c>
    </row>
    <row r="89" spans="1:51">
      <c r="A89" s="106">
        <v>11</v>
      </c>
      <c r="B89" s="106" t="s">
        <v>140</v>
      </c>
      <c r="C89" s="134" t="s">
        <v>44</v>
      </c>
      <c r="D89" s="154">
        <v>4920</v>
      </c>
      <c r="E89" s="95">
        <v>50</v>
      </c>
      <c r="F89" s="98">
        <f t="shared" si="9"/>
        <v>246000</v>
      </c>
      <c r="G89" s="95">
        <v>50</v>
      </c>
      <c r="H89" s="98">
        <f t="shared" si="10"/>
        <v>246000</v>
      </c>
      <c r="I89" s="151"/>
      <c r="J89" s="151"/>
      <c r="K89" s="151"/>
      <c r="L89" s="110"/>
      <c r="M89" s="151"/>
      <c r="N89" s="151"/>
      <c r="O89" s="151"/>
      <c r="P89" s="151"/>
      <c r="Q89" s="151"/>
      <c r="R89" s="151"/>
      <c r="S89" s="151"/>
      <c r="T89" s="151"/>
      <c r="AH89" s="104"/>
      <c r="AI89" s="104"/>
      <c r="AJ89" s="152"/>
      <c r="AK89" s="104"/>
      <c r="AL89" s="104"/>
      <c r="AM89" s="151"/>
      <c r="AY89" s="155" t="s">
        <v>141</v>
      </c>
    </row>
    <row r="90" spans="1:51">
      <c r="A90" s="106">
        <v>12</v>
      </c>
      <c r="B90" s="136" t="s">
        <v>142</v>
      </c>
      <c r="C90" s="134" t="s">
        <v>44</v>
      </c>
      <c r="D90" s="95">
        <v>7445</v>
      </c>
      <c r="E90" s="110">
        <v>100</v>
      </c>
      <c r="F90" s="98">
        <f t="shared" si="9"/>
        <v>744500</v>
      </c>
      <c r="G90" s="110">
        <v>100</v>
      </c>
      <c r="H90" s="98">
        <f t="shared" si="10"/>
        <v>744500</v>
      </c>
      <c r="I90" s="151"/>
      <c r="J90" s="151"/>
      <c r="K90" s="151"/>
      <c r="L90" s="110"/>
      <c r="M90" s="151"/>
      <c r="N90" s="151"/>
      <c r="O90" s="151"/>
      <c r="P90" s="151"/>
      <c r="Q90" s="151"/>
      <c r="R90" s="151"/>
      <c r="S90" s="151"/>
      <c r="T90" s="151"/>
      <c r="AH90" s="104"/>
      <c r="AI90" s="104"/>
      <c r="AJ90" s="152"/>
      <c r="AK90" s="104"/>
      <c r="AL90" s="104"/>
      <c r="AM90" s="151"/>
      <c r="AY90" s="156" t="s">
        <v>86</v>
      </c>
    </row>
    <row r="91" spans="1:51">
      <c r="A91" s="157"/>
      <c r="B91" s="158"/>
      <c r="C91" s="134"/>
      <c r="D91" s="95"/>
      <c r="E91" s="110"/>
      <c r="F91" s="98"/>
      <c r="G91" s="110"/>
      <c r="H91" s="98"/>
      <c r="I91" s="151"/>
      <c r="J91" s="151"/>
      <c r="K91" s="151"/>
      <c r="L91" s="110"/>
      <c r="M91" s="151"/>
      <c r="N91" s="151"/>
      <c r="O91" s="151"/>
      <c r="P91" s="151"/>
      <c r="Q91" s="151"/>
      <c r="R91" s="151"/>
      <c r="S91" s="151"/>
      <c r="T91" s="151"/>
      <c r="AH91" s="104"/>
      <c r="AI91" s="104"/>
      <c r="AJ91" s="152"/>
      <c r="AK91" s="104"/>
      <c r="AL91" s="104"/>
      <c r="AM91" s="151"/>
      <c r="AY91" s="156"/>
    </row>
    <row r="92" spans="1:51" ht="14.25">
      <c r="A92" s="159"/>
      <c r="B92" s="160" t="s">
        <v>12</v>
      </c>
      <c r="C92" s="161"/>
      <c r="D92" s="106"/>
      <c r="E92" s="98"/>
      <c r="F92" s="98"/>
      <c r="G92" s="109"/>
      <c r="H92" s="98">
        <f>SUM(H79:H91)</f>
        <v>4579750</v>
      </c>
      <c r="I92" s="151"/>
      <c r="J92" s="151"/>
      <c r="K92" s="151"/>
      <c r="L92" s="110"/>
      <c r="M92" s="151"/>
      <c r="N92" s="151"/>
      <c r="O92" s="151"/>
      <c r="P92" s="151"/>
      <c r="Q92" s="151"/>
      <c r="R92" s="151"/>
      <c r="S92" s="151"/>
      <c r="T92" s="151"/>
      <c r="AH92" s="104"/>
      <c r="AI92" s="104"/>
      <c r="AJ92" s="152"/>
      <c r="AK92" s="104"/>
      <c r="AL92" s="104"/>
      <c r="AM92" s="151"/>
    </row>
    <row r="93" spans="1:51">
      <c r="A93" s="106"/>
      <c r="B93" s="106"/>
      <c r="C93" s="161"/>
      <c r="D93" s="106"/>
      <c r="E93" s="98"/>
      <c r="F93" s="98"/>
      <c r="G93" s="109"/>
      <c r="H93" s="109"/>
      <c r="I93" s="151"/>
      <c r="J93" s="151"/>
      <c r="K93" s="151"/>
      <c r="L93" s="110"/>
      <c r="M93" s="151"/>
      <c r="N93" s="151"/>
      <c r="O93" s="151"/>
      <c r="P93" s="151"/>
      <c r="Q93" s="151"/>
      <c r="R93" s="151"/>
      <c r="S93" s="151"/>
      <c r="T93" s="151"/>
      <c r="AH93" s="104"/>
      <c r="AI93" s="104"/>
      <c r="AJ93" s="152"/>
      <c r="AK93" s="104"/>
      <c r="AL93" s="104"/>
      <c r="AM93" s="151"/>
    </row>
    <row r="94" spans="1:51">
      <c r="A94" s="106"/>
      <c r="B94" s="106"/>
      <c r="C94" s="161"/>
      <c r="D94" s="106"/>
      <c r="E94" s="98"/>
      <c r="F94" s="98"/>
      <c r="G94" s="109"/>
      <c r="H94" s="109"/>
      <c r="I94" s="151"/>
      <c r="J94" s="151"/>
      <c r="K94" s="151"/>
      <c r="L94" s="110"/>
      <c r="M94" s="151"/>
      <c r="N94" s="151"/>
      <c r="O94" s="151"/>
      <c r="P94" s="151"/>
      <c r="Q94" s="151"/>
      <c r="R94" s="151"/>
      <c r="S94" s="151"/>
      <c r="T94" s="151"/>
      <c r="AH94" s="104"/>
      <c r="AI94" s="104"/>
      <c r="AJ94" s="152"/>
      <c r="AK94" s="104"/>
      <c r="AL94" s="104"/>
      <c r="AM94" s="151"/>
    </row>
    <row r="95" spans="1:51">
      <c r="A95" s="106"/>
      <c r="B95" s="106"/>
      <c r="C95" s="161"/>
      <c r="D95" s="106"/>
      <c r="E95" s="98"/>
      <c r="F95" s="98"/>
      <c r="G95" s="109"/>
      <c r="H95" s="109"/>
      <c r="I95" s="151"/>
      <c r="J95" s="151"/>
      <c r="K95" s="151"/>
      <c r="L95" s="110"/>
      <c r="M95" s="151"/>
      <c r="N95" s="151"/>
      <c r="O95" s="151"/>
      <c r="P95" s="151"/>
      <c r="Q95" s="151"/>
      <c r="R95" s="151"/>
      <c r="S95" s="151"/>
      <c r="T95" s="151"/>
      <c r="AH95" s="104"/>
      <c r="AI95" s="104"/>
      <c r="AJ95" s="152"/>
      <c r="AK95" s="104"/>
      <c r="AL95" s="104"/>
      <c r="AM95" s="151"/>
    </row>
    <row r="96" spans="1:51">
      <c r="A96" s="106"/>
      <c r="B96" s="106"/>
      <c r="C96" s="161"/>
      <c r="D96" s="106"/>
      <c r="E96" s="98"/>
      <c r="F96" s="98"/>
      <c r="G96" s="109"/>
      <c r="H96" s="109"/>
      <c r="I96" s="151"/>
      <c r="J96" s="151"/>
      <c r="K96" s="151"/>
      <c r="L96" s="110"/>
      <c r="M96" s="151"/>
      <c r="N96" s="151"/>
      <c r="O96" s="151"/>
      <c r="P96" s="151"/>
      <c r="Q96" s="151"/>
      <c r="R96" s="151"/>
      <c r="S96" s="151"/>
      <c r="T96" s="151"/>
      <c r="AH96" s="104"/>
      <c r="AI96" s="104"/>
      <c r="AJ96" s="152"/>
      <c r="AK96" s="104"/>
      <c r="AL96" s="104"/>
      <c r="AM96" s="151"/>
    </row>
    <row r="97" spans="1:39">
      <c r="A97" s="106"/>
      <c r="B97" s="106"/>
      <c r="C97" s="161"/>
      <c r="D97" s="106"/>
      <c r="E97" s="98"/>
      <c r="F97" s="98"/>
      <c r="G97" s="109"/>
      <c r="H97" s="109"/>
      <c r="I97" s="151"/>
      <c r="J97" s="151"/>
      <c r="K97" s="151"/>
      <c r="L97" s="110"/>
      <c r="M97" s="151"/>
      <c r="N97" s="151"/>
      <c r="O97" s="151"/>
      <c r="P97" s="151"/>
      <c r="Q97" s="151"/>
      <c r="R97" s="151"/>
      <c r="S97" s="151"/>
      <c r="T97" s="151"/>
      <c r="AH97" s="104"/>
      <c r="AI97" s="104"/>
      <c r="AJ97" s="152"/>
      <c r="AK97" s="104"/>
      <c r="AL97" s="104"/>
      <c r="AM97" s="151"/>
    </row>
    <row r="98" spans="1:39">
      <c r="A98" s="106"/>
      <c r="B98" s="162"/>
      <c r="C98" s="161"/>
      <c r="D98" s="106"/>
      <c r="E98" s="98"/>
      <c r="F98" s="98"/>
      <c r="G98" s="109"/>
      <c r="H98" s="109"/>
      <c r="I98" s="151"/>
      <c r="J98" s="151"/>
      <c r="K98" s="151"/>
      <c r="L98" s="110"/>
      <c r="M98" s="151"/>
      <c r="N98" s="151"/>
      <c r="O98" s="151"/>
      <c r="P98" s="151"/>
      <c r="Q98" s="151"/>
      <c r="R98" s="151"/>
      <c r="S98" s="151"/>
      <c r="T98" s="151"/>
      <c r="AH98" s="104"/>
      <c r="AI98" s="104"/>
      <c r="AJ98" s="152"/>
      <c r="AK98" s="104"/>
      <c r="AL98" s="104"/>
      <c r="AM98" s="151"/>
    </row>
    <row r="99" spans="1:39">
      <c r="A99" s="106"/>
      <c r="B99" s="161"/>
      <c r="C99" s="161"/>
      <c r="D99" s="161"/>
      <c r="E99" s="161"/>
      <c r="F99" s="98"/>
      <c r="G99" s="109"/>
      <c r="H99" s="109"/>
      <c r="I99" s="151"/>
      <c r="J99" s="151"/>
      <c r="K99" s="151"/>
      <c r="L99" s="110"/>
      <c r="M99" s="151"/>
      <c r="N99" s="151"/>
      <c r="O99" s="151"/>
      <c r="P99" s="151"/>
      <c r="Q99" s="151"/>
      <c r="R99" s="151"/>
      <c r="S99" s="151"/>
      <c r="T99" s="151"/>
      <c r="AH99" s="104"/>
      <c r="AI99" s="104"/>
      <c r="AJ99" s="152"/>
      <c r="AK99" s="104"/>
      <c r="AL99" s="104"/>
      <c r="AM99" s="151"/>
    </row>
    <row r="100" spans="1:39">
      <c r="A100" s="106"/>
      <c r="B100" s="162"/>
      <c r="C100" s="134"/>
      <c r="D100" s="106"/>
      <c r="E100" s="106"/>
      <c r="F100" s="98"/>
      <c r="G100" s="109"/>
      <c r="H100" s="109"/>
      <c r="I100" s="151"/>
      <c r="J100" s="151"/>
      <c r="K100" s="151"/>
      <c r="L100" s="110"/>
      <c r="M100" s="151"/>
      <c r="N100" s="151"/>
      <c r="O100" s="151"/>
      <c r="P100" s="151"/>
      <c r="Q100" s="151"/>
      <c r="R100" s="151"/>
      <c r="S100" s="151"/>
      <c r="T100" s="151"/>
      <c r="AH100" s="104"/>
      <c r="AI100" s="104"/>
      <c r="AJ100" s="152"/>
      <c r="AK100" s="104"/>
      <c r="AL100" s="104"/>
      <c r="AM100" s="151"/>
    </row>
    <row r="101" spans="1:39">
      <c r="A101" s="106"/>
      <c r="B101" s="106"/>
      <c r="C101" s="134"/>
      <c r="D101" s="106"/>
      <c r="E101" s="106"/>
      <c r="F101" s="98"/>
      <c r="G101" s="109"/>
      <c r="H101" s="109"/>
      <c r="I101" s="151"/>
      <c r="J101" s="151"/>
      <c r="K101" s="151"/>
      <c r="L101" s="110"/>
      <c r="M101" s="151"/>
      <c r="N101" s="151"/>
      <c r="O101" s="151"/>
      <c r="P101" s="151"/>
      <c r="Q101" s="151"/>
      <c r="R101" s="151"/>
      <c r="S101" s="151"/>
      <c r="T101" s="151"/>
      <c r="AH101" s="104"/>
      <c r="AI101" s="104"/>
      <c r="AJ101" s="152"/>
      <c r="AK101" s="104"/>
      <c r="AL101" s="104"/>
      <c r="AM101" s="151"/>
    </row>
    <row r="102" spans="1:39">
      <c r="A102" s="106"/>
      <c r="B102" s="106"/>
      <c r="C102" s="134"/>
      <c r="D102" s="106"/>
      <c r="E102" s="106"/>
      <c r="F102" s="98"/>
      <c r="G102" s="109"/>
      <c r="H102" s="109"/>
      <c r="I102" s="151"/>
      <c r="J102" s="151"/>
      <c r="K102" s="151"/>
      <c r="L102" s="110"/>
      <c r="M102" s="151"/>
      <c r="N102" s="151"/>
      <c r="O102" s="151"/>
      <c r="P102" s="151"/>
      <c r="Q102" s="151"/>
      <c r="R102" s="151"/>
      <c r="S102" s="151"/>
      <c r="T102" s="151"/>
      <c r="AH102" s="104"/>
      <c r="AI102" s="104"/>
      <c r="AJ102" s="152"/>
      <c r="AK102" s="104"/>
      <c r="AL102" s="104"/>
      <c r="AM102" s="151"/>
    </row>
    <row r="103" spans="1:39">
      <c r="A103" s="106"/>
      <c r="B103" s="106"/>
      <c r="C103" s="134"/>
      <c r="D103" s="106"/>
      <c r="E103" s="106"/>
      <c r="F103" s="98">
        <f>SUM(F89:F102)</f>
        <v>990500</v>
      </c>
      <c r="G103" s="109"/>
      <c r="H103" s="109"/>
      <c r="I103" s="151"/>
      <c r="J103" s="151"/>
      <c r="K103" s="151"/>
      <c r="L103" s="110"/>
      <c r="M103" s="151"/>
      <c r="N103" s="151"/>
      <c r="O103" s="151"/>
      <c r="P103" s="151"/>
      <c r="Q103" s="151"/>
      <c r="R103" s="151"/>
      <c r="S103" s="151"/>
      <c r="T103" s="151"/>
      <c r="AH103" s="104"/>
      <c r="AI103" s="104"/>
      <c r="AJ103" s="152"/>
      <c r="AK103" s="104"/>
      <c r="AL103" s="104"/>
      <c r="AM103" s="151"/>
    </row>
    <row r="104" spans="1:39">
      <c r="A104" s="106"/>
      <c r="B104" s="106"/>
      <c r="C104" s="134"/>
      <c r="D104" s="106"/>
      <c r="E104" s="106"/>
      <c r="F104" s="98"/>
      <c r="G104" s="109"/>
      <c r="H104" s="109"/>
      <c r="I104" s="151"/>
      <c r="J104" s="151"/>
      <c r="K104" s="151"/>
      <c r="L104" s="110"/>
      <c r="M104" s="151"/>
      <c r="N104" s="163"/>
      <c r="O104" s="151"/>
      <c r="P104" s="151"/>
      <c r="Q104" s="151"/>
      <c r="R104" s="151"/>
      <c r="S104" s="151"/>
      <c r="T104" s="151"/>
      <c r="AH104" s="104"/>
      <c r="AI104" s="104"/>
      <c r="AJ104" s="152"/>
      <c r="AK104" s="104"/>
      <c r="AL104" s="104"/>
      <c r="AM104" s="151"/>
    </row>
    <row r="105" spans="1:39">
      <c r="A105" s="106"/>
      <c r="B105" s="106"/>
      <c r="C105" s="134"/>
      <c r="D105" s="106"/>
      <c r="E105" s="106"/>
      <c r="F105" s="98"/>
      <c r="G105" s="109"/>
      <c r="H105" s="109"/>
      <c r="I105" s="151"/>
      <c r="J105" s="151"/>
      <c r="K105" s="151"/>
      <c r="L105" s="110"/>
      <c r="M105" s="151"/>
      <c r="N105" s="151"/>
      <c r="O105" s="151"/>
      <c r="P105" s="151"/>
      <c r="Q105" s="151"/>
      <c r="R105" s="151"/>
      <c r="S105" s="151"/>
      <c r="T105" s="151"/>
      <c r="AH105" s="104"/>
      <c r="AI105" s="104"/>
      <c r="AJ105" s="152"/>
      <c r="AK105" s="104"/>
      <c r="AL105" s="104"/>
      <c r="AM105" s="151"/>
    </row>
    <row r="106" spans="1:39">
      <c r="A106" s="106"/>
      <c r="B106" s="106"/>
      <c r="C106" s="134"/>
      <c r="D106" s="106"/>
      <c r="E106" s="106"/>
      <c r="F106" s="133"/>
      <c r="G106" s="109"/>
      <c r="H106" s="109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51"/>
      <c r="AH106" s="104"/>
      <c r="AI106" s="104"/>
      <c r="AJ106" s="152"/>
      <c r="AK106" s="104"/>
      <c r="AL106" s="104"/>
      <c r="AM106" s="151"/>
    </row>
    <row r="107" spans="1:39">
      <c r="A107" s="106"/>
      <c r="B107" s="106"/>
      <c r="C107" s="134"/>
      <c r="D107" s="106"/>
      <c r="E107" s="106"/>
      <c r="F107" s="98"/>
      <c r="G107" s="109"/>
      <c r="H107" s="109"/>
      <c r="I107" s="151"/>
      <c r="J107" s="151"/>
      <c r="K107" s="151"/>
      <c r="L107" s="110"/>
      <c r="M107" s="151"/>
      <c r="N107" s="151"/>
      <c r="O107" s="151"/>
      <c r="P107" s="151"/>
      <c r="Q107" s="151"/>
      <c r="R107" s="151"/>
      <c r="S107" s="151"/>
      <c r="T107" s="151"/>
      <c r="AH107" s="104"/>
      <c r="AI107" s="104"/>
      <c r="AJ107" s="152"/>
      <c r="AK107" s="104"/>
      <c r="AL107" s="104"/>
      <c r="AM107" s="151"/>
    </row>
    <row r="108" spans="1:39">
      <c r="A108" s="106"/>
      <c r="B108" s="106"/>
      <c r="C108" s="134"/>
      <c r="D108" s="106"/>
      <c r="E108" s="106"/>
      <c r="F108" s="98"/>
      <c r="G108" s="109"/>
      <c r="H108" s="109"/>
      <c r="I108" s="151"/>
      <c r="J108" s="151"/>
      <c r="K108" s="151"/>
      <c r="L108" s="110"/>
      <c r="M108" s="151"/>
      <c r="N108" s="151"/>
      <c r="O108" s="151"/>
      <c r="P108" s="151"/>
      <c r="Q108" s="151"/>
      <c r="R108" s="151"/>
      <c r="S108" s="151"/>
      <c r="T108" s="151"/>
      <c r="AH108" s="104"/>
      <c r="AI108" s="104"/>
      <c r="AJ108" s="152"/>
      <c r="AK108" s="104"/>
      <c r="AL108" s="104"/>
      <c r="AM108" s="151"/>
    </row>
    <row r="109" spans="1:39">
      <c r="A109" s="106"/>
      <c r="B109" s="106"/>
      <c r="C109" s="134"/>
      <c r="D109" s="106"/>
      <c r="E109" s="106"/>
      <c r="F109" s="98"/>
      <c r="G109" s="109"/>
      <c r="H109" s="109"/>
      <c r="I109" s="151"/>
      <c r="J109" s="151"/>
      <c r="K109" s="164"/>
      <c r="L109" s="110"/>
      <c r="M109" s="151"/>
      <c r="N109" s="151"/>
      <c r="O109" s="151"/>
      <c r="P109" s="151"/>
      <c r="Q109" s="151"/>
      <c r="R109" s="151"/>
      <c r="S109" s="151"/>
      <c r="T109" s="151"/>
      <c r="AH109" s="104"/>
      <c r="AI109" s="104"/>
      <c r="AJ109" s="152"/>
      <c r="AK109" s="104"/>
      <c r="AL109" s="104"/>
      <c r="AM109" s="151"/>
    </row>
    <row r="110" spans="1:39">
      <c r="A110" s="106"/>
      <c r="B110" s="106"/>
      <c r="C110" s="134"/>
      <c r="D110" s="106"/>
      <c r="E110" s="106"/>
      <c r="F110" s="98"/>
      <c r="G110" s="109"/>
      <c r="H110" s="109"/>
      <c r="I110" s="151"/>
      <c r="J110" s="151"/>
      <c r="K110" s="164"/>
      <c r="L110" s="110"/>
      <c r="M110" s="151"/>
      <c r="N110" s="151"/>
      <c r="O110" s="151"/>
      <c r="P110" s="151"/>
      <c r="Q110" s="151"/>
      <c r="R110" s="151"/>
      <c r="S110" s="151"/>
      <c r="T110" s="151"/>
      <c r="AH110" s="104"/>
      <c r="AI110" s="104"/>
      <c r="AJ110" s="152"/>
      <c r="AK110" s="104"/>
      <c r="AL110" s="104"/>
      <c r="AM110" s="151"/>
    </row>
    <row r="111" spans="1:39">
      <c r="A111" s="106"/>
      <c r="B111" s="106"/>
      <c r="C111" s="134"/>
      <c r="D111" s="106"/>
      <c r="E111" s="106"/>
      <c r="F111" s="98"/>
      <c r="G111" s="109"/>
      <c r="H111" s="109"/>
      <c r="I111" s="151"/>
      <c r="J111" s="151"/>
      <c r="K111" s="164"/>
      <c r="L111" s="110"/>
      <c r="M111" s="151"/>
      <c r="N111" s="151"/>
      <c r="O111" s="151"/>
      <c r="P111" s="151"/>
      <c r="Q111" s="151"/>
      <c r="R111" s="151"/>
      <c r="S111" s="151"/>
      <c r="T111" s="151"/>
      <c r="AH111" s="104"/>
      <c r="AI111" s="104"/>
      <c r="AJ111" s="152"/>
      <c r="AK111" s="104"/>
      <c r="AL111" s="104"/>
      <c r="AM111" s="151"/>
    </row>
    <row r="112" spans="1:39">
      <c r="A112" s="106"/>
      <c r="B112" s="106"/>
      <c r="C112" s="134"/>
      <c r="D112" s="106"/>
      <c r="E112" s="106"/>
      <c r="F112" s="98"/>
      <c r="G112" s="109"/>
      <c r="H112" s="109"/>
      <c r="I112" s="151"/>
      <c r="J112" s="151"/>
      <c r="K112" s="164"/>
      <c r="L112" s="110"/>
      <c r="M112" s="151"/>
      <c r="N112" s="151"/>
      <c r="O112" s="151"/>
      <c r="P112" s="151"/>
      <c r="Q112" s="151"/>
      <c r="R112" s="151"/>
      <c r="S112" s="151"/>
      <c r="T112" s="151"/>
      <c r="AH112" s="104"/>
      <c r="AI112" s="104"/>
      <c r="AJ112" s="152"/>
      <c r="AK112" s="104"/>
      <c r="AL112" s="104"/>
      <c r="AM112" s="151"/>
    </row>
    <row r="113" spans="1:39">
      <c r="A113" s="106"/>
      <c r="B113" s="106"/>
      <c r="C113" s="134"/>
      <c r="D113" s="106"/>
      <c r="E113" s="106"/>
      <c r="F113" s="98"/>
      <c r="G113" s="109"/>
      <c r="H113" s="109"/>
      <c r="I113" s="151"/>
      <c r="J113" s="151"/>
      <c r="K113" s="164"/>
      <c r="L113" s="110"/>
      <c r="M113" s="151"/>
      <c r="N113" s="151"/>
      <c r="O113" s="151"/>
      <c r="P113" s="151"/>
      <c r="Q113" s="151"/>
      <c r="R113" s="151"/>
      <c r="S113" s="151"/>
      <c r="T113" s="151"/>
      <c r="AH113" s="104"/>
      <c r="AI113" s="104"/>
      <c r="AJ113" s="152"/>
      <c r="AK113" s="104"/>
      <c r="AL113" s="104"/>
      <c r="AM113" s="151"/>
    </row>
    <row r="114" spans="1:39">
      <c r="A114" s="106"/>
      <c r="B114" s="106"/>
      <c r="C114" s="134"/>
      <c r="D114" s="106"/>
      <c r="E114" s="106"/>
      <c r="F114" s="98"/>
      <c r="G114" s="109"/>
      <c r="H114" s="109"/>
      <c r="I114" s="151"/>
      <c r="J114" s="151"/>
      <c r="K114" s="164"/>
      <c r="L114" s="110"/>
      <c r="M114" s="151"/>
      <c r="N114" s="151"/>
      <c r="O114" s="151"/>
      <c r="P114" s="151"/>
      <c r="Q114" s="151"/>
      <c r="R114" s="151"/>
      <c r="S114" s="151"/>
      <c r="T114" s="151"/>
      <c r="AH114" s="104"/>
      <c r="AI114" s="104"/>
      <c r="AJ114" s="152"/>
      <c r="AK114" s="104"/>
      <c r="AL114" s="104"/>
      <c r="AM114" s="151"/>
    </row>
    <row r="115" spans="1:39">
      <c r="A115" s="106"/>
      <c r="B115" s="106"/>
      <c r="C115" s="134"/>
      <c r="D115" s="106"/>
      <c r="E115" s="106"/>
      <c r="F115" s="98"/>
      <c r="G115" s="109"/>
      <c r="H115" s="109"/>
      <c r="I115" s="151"/>
      <c r="J115" s="151"/>
      <c r="K115" s="164"/>
      <c r="L115" s="110"/>
      <c r="M115" s="151"/>
      <c r="N115" s="151"/>
      <c r="O115" s="151"/>
      <c r="P115" s="151"/>
      <c r="Q115" s="151"/>
      <c r="R115" s="151"/>
      <c r="S115" s="151"/>
      <c r="T115" s="151"/>
      <c r="AH115" s="104"/>
      <c r="AI115" s="104"/>
      <c r="AJ115" s="152"/>
      <c r="AK115" s="104"/>
      <c r="AL115" s="104"/>
      <c r="AM115" s="151"/>
    </row>
    <row r="116" spans="1:39">
      <c r="A116" s="106"/>
      <c r="B116" s="106"/>
      <c r="C116" s="134"/>
      <c r="D116" s="106"/>
      <c r="E116" s="106"/>
      <c r="F116" s="98"/>
      <c r="G116" s="109"/>
      <c r="H116" s="109"/>
      <c r="I116" s="151"/>
      <c r="J116" s="151"/>
      <c r="K116" s="164"/>
      <c r="L116" s="110"/>
      <c r="M116" s="151"/>
      <c r="N116" s="151"/>
      <c r="O116" s="151"/>
      <c r="P116" s="151"/>
      <c r="Q116" s="151"/>
      <c r="R116" s="151"/>
      <c r="S116" s="151"/>
      <c r="T116" s="151"/>
      <c r="AH116" s="104"/>
      <c r="AI116" s="104"/>
      <c r="AJ116" s="152"/>
      <c r="AK116" s="104"/>
      <c r="AL116" s="104"/>
      <c r="AM116" s="151"/>
    </row>
    <row r="117" spans="1:39">
      <c r="A117" s="106"/>
      <c r="B117" s="106"/>
      <c r="C117" s="134"/>
      <c r="D117" s="106"/>
      <c r="E117" s="106"/>
      <c r="F117" s="98"/>
      <c r="G117" s="109"/>
      <c r="H117" s="109"/>
      <c r="I117" s="151"/>
      <c r="J117" s="151"/>
      <c r="K117" s="164"/>
      <c r="L117" s="110"/>
      <c r="M117" s="151"/>
      <c r="N117" s="151"/>
      <c r="O117" s="151"/>
      <c r="P117" s="151"/>
      <c r="Q117" s="151"/>
      <c r="R117" s="151"/>
      <c r="S117" s="151"/>
      <c r="T117" s="151"/>
      <c r="AH117" s="104"/>
      <c r="AI117" s="104"/>
      <c r="AJ117" s="152"/>
      <c r="AK117" s="104"/>
      <c r="AL117" s="104"/>
      <c r="AM117" s="151"/>
    </row>
    <row r="118" spans="1:39">
      <c r="A118" s="106"/>
      <c r="B118" s="106"/>
      <c r="C118" s="134"/>
      <c r="D118" s="106"/>
      <c r="E118" s="106"/>
      <c r="F118" s="98"/>
      <c r="G118" s="109"/>
      <c r="H118" s="109"/>
      <c r="I118" s="151"/>
      <c r="J118" s="151"/>
      <c r="K118" s="164"/>
      <c r="L118" s="110"/>
      <c r="M118" s="151"/>
      <c r="N118" s="151"/>
      <c r="O118" s="151"/>
      <c r="P118" s="151"/>
      <c r="Q118" s="151"/>
      <c r="R118" s="151"/>
      <c r="S118" s="151"/>
      <c r="T118" s="151"/>
      <c r="AH118" s="104"/>
      <c r="AI118" s="104"/>
      <c r="AJ118" s="152"/>
      <c r="AK118" s="104"/>
      <c r="AL118" s="104"/>
      <c r="AM118" s="151"/>
    </row>
    <row r="119" spans="1:39">
      <c r="A119" s="106"/>
      <c r="B119" s="106"/>
      <c r="C119" s="134"/>
      <c r="D119" s="106"/>
      <c r="E119" s="106"/>
      <c r="F119" s="98"/>
      <c r="G119" s="109"/>
      <c r="H119" s="109"/>
      <c r="I119" s="151"/>
      <c r="J119" s="151"/>
      <c r="K119" s="164"/>
      <c r="L119" s="110"/>
      <c r="M119" s="151"/>
      <c r="N119" s="151"/>
      <c r="O119" s="151"/>
      <c r="P119" s="151"/>
      <c r="Q119" s="151"/>
      <c r="R119" s="151"/>
      <c r="S119" s="151"/>
      <c r="T119" s="151"/>
      <c r="AH119" s="104"/>
      <c r="AI119" s="104"/>
      <c r="AJ119" s="152"/>
      <c r="AK119" s="104"/>
      <c r="AL119" s="104"/>
      <c r="AM119" s="151"/>
    </row>
    <row r="120" spans="1:39">
      <c r="A120" s="106"/>
      <c r="B120" s="106"/>
      <c r="C120" s="134"/>
      <c r="D120" s="106"/>
      <c r="E120" s="106"/>
      <c r="F120" s="98"/>
      <c r="G120" s="109"/>
      <c r="H120" s="109"/>
      <c r="I120" s="151"/>
      <c r="J120" s="151"/>
      <c r="K120" s="164"/>
      <c r="L120" s="110"/>
      <c r="M120" s="151"/>
      <c r="N120" s="151"/>
      <c r="O120" s="151"/>
      <c r="P120" s="151"/>
      <c r="Q120" s="151"/>
      <c r="R120" s="151"/>
      <c r="S120" s="151"/>
      <c r="T120" s="151"/>
      <c r="AH120" s="104"/>
      <c r="AI120" s="104"/>
      <c r="AJ120" s="152"/>
      <c r="AK120" s="104"/>
      <c r="AL120" s="104"/>
      <c r="AM120" s="151"/>
    </row>
    <row r="121" spans="1:39">
      <c r="A121" s="106"/>
      <c r="B121" s="106"/>
      <c r="C121" s="134"/>
      <c r="D121" s="106"/>
      <c r="E121" s="106"/>
      <c r="F121" s="98"/>
      <c r="G121" s="109"/>
      <c r="H121" s="109"/>
      <c r="I121" s="165"/>
      <c r="J121" s="151"/>
      <c r="K121" s="164"/>
      <c r="L121" s="110"/>
      <c r="M121" s="151"/>
      <c r="N121" s="151"/>
      <c r="O121" s="151"/>
      <c r="P121" s="151"/>
      <c r="Q121" s="151"/>
      <c r="R121" s="151"/>
      <c r="S121" s="151"/>
      <c r="T121" s="151"/>
      <c r="AH121" s="104"/>
      <c r="AI121" s="104"/>
      <c r="AJ121" s="152"/>
      <c r="AK121" s="104"/>
      <c r="AL121" s="104"/>
      <c r="AM121" s="151"/>
    </row>
    <row r="122" spans="1:39">
      <c r="A122" s="106"/>
      <c r="B122" s="106"/>
      <c r="C122" s="134"/>
      <c r="D122" s="106"/>
      <c r="E122" s="106"/>
      <c r="F122" s="98"/>
      <c r="G122" s="109"/>
      <c r="H122" s="109"/>
      <c r="I122" s="165"/>
      <c r="J122" s="151"/>
      <c r="K122" s="164"/>
      <c r="L122" s="110"/>
      <c r="M122" s="151"/>
      <c r="N122" s="151"/>
      <c r="O122" s="151"/>
      <c r="P122" s="151"/>
      <c r="Q122" s="151"/>
      <c r="R122" s="151"/>
      <c r="S122" s="151"/>
      <c r="T122" s="151"/>
      <c r="AH122" s="104"/>
      <c r="AI122" s="104"/>
      <c r="AJ122" s="152"/>
      <c r="AK122" s="104"/>
      <c r="AL122" s="104"/>
      <c r="AM122" s="151"/>
    </row>
    <row r="123" spans="1:39">
      <c r="A123" s="106"/>
      <c r="B123" s="106"/>
      <c r="C123" s="134"/>
      <c r="D123" s="106"/>
      <c r="E123" s="106"/>
      <c r="F123" s="98"/>
      <c r="G123" s="109"/>
      <c r="H123" s="109"/>
      <c r="I123" s="151"/>
      <c r="J123" s="151"/>
      <c r="K123" s="164"/>
      <c r="L123" s="110"/>
      <c r="M123" s="151"/>
      <c r="N123" s="151"/>
      <c r="O123" s="151"/>
      <c r="P123" s="151"/>
      <c r="Q123" s="151"/>
      <c r="R123" s="151"/>
      <c r="S123" s="151"/>
      <c r="T123" s="151"/>
      <c r="AH123" s="104"/>
      <c r="AI123" s="104"/>
      <c r="AJ123" s="152"/>
      <c r="AK123" s="104"/>
      <c r="AL123" s="104"/>
      <c r="AM123" s="151"/>
    </row>
    <row r="124" spans="1:39">
      <c r="A124" s="106"/>
      <c r="B124" s="106"/>
      <c r="C124" s="134"/>
      <c r="D124" s="106"/>
      <c r="E124" s="106"/>
      <c r="F124" s="98"/>
      <c r="G124" s="109"/>
      <c r="H124" s="109"/>
      <c r="I124" s="151"/>
      <c r="J124" s="151"/>
      <c r="K124" s="164"/>
      <c r="L124" s="110"/>
      <c r="M124" s="151"/>
      <c r="N124" s="151"/>
      <c r="O124" s="151"/>
      <c r="P124" s="151"/>
      <c r="Q124" s="151"/>
      <c r="R124" s="151"/>
      <c r="S124" s="151"/>
      <c r="T124" s="151"/>
      <c r="AH124" s="104"/>
      <c r="AI124" s="104"/>
      <c r="AJ124" s="152"/>
      <c r="AK124" s="104"/>
      <c r="AL124" s="104"/>
      <c r="AM124" s="151"/>
    </row>
    <row r="125" spans="1:39">
      <c r="A125" s="106"/>
      <c r="B125" s="106"/>
      <c r="C125" s="134"/>
      <c r="D125" s="106"/>
      <c r="E125" s="106"/>
      <c r="F125" s="98"/>
      <c r="G125" s="109"/>
      <c r="H125" s="109"/>
      <c r="I125" s="151"/>
      <c r="J125" s="151"/>
      <c r="K125" s="164"/>
      <c r="L125" s="110"/>
      <c r="M125" s="151"/>
      <c r="N125" s="151"/>
      <c r="O125" s="151"/>
      <c r="P125" s="151"/>
      <c r="Q125" s="151"/>
      <c r="R125" s="151"/>
      <c r="S125" s="151"/>
      <c r="T125" s="151"/>
      <c r="AH125" s="104"/>
      <c r="AI125" s="104"/>
      <c r="AJ125" s="152"/>
      <c r="AK125" s="104"/>
      <c r="AL125" s="104"/>
      <c r="AM125" s="151"/>
    </row>
    <row r="126" spans="1:39">
      <c r="A126" s="106"/>
      <c r="B126" s="106"/>
      <c r="C126" s="134"/>
      <c r="D126" s="106"/>
      <c r="E126" s="106"/>
      <c r="F126" s="98"/>
      <c r="G126" s="109"/>
      <c r="H126" s="109"/>
      <c r="I126" s="151"/>
      <c r="J126" s="151"/>
      <c r="K126" s="164"/>
      <c r="L126" s="110"/>
      <c r="M126" s="151"/>
      <c r="N126" s="151"/>
      <c r="O126" s="151"/>
      <c r="P126" s="151"/>
      <c r="Q126" s="151"/>
      <c r="R126" s="151"/>
      <c r="S126" s="151"/>
      <c r="T126" s="151"/>
      <c r="AH126" s="104"/>
      <c r="AI126" s="104"/>
      <c r="AJ126" s="152"/>
      <c r="AK126" s="104"/>
      <c r="AL126" s="104"/>
      <c r="AM126" s="151"/>
    </row>
    <row r="127" spans="1:39">
      <c r="A127" s="106"/>
      <c r="B127" s="106"/>
      <c r="C127" s="134"/>
      <c r="D127" s="106"/>
      <c r="E127" s="106"/>
      <c r="F127" s="98"/>
      <c r="G127" s="109"/>
      <c r="H127" s="109"/>
      <c r="I127" s="165"/>
      <c r="J127" s="151"/>
      <c r="K127" s="164"/>
      <c r="L127" s="110"/>
      <c r="M127" s="151"/>
      <c r="N127" s="151"/>
      <c r="O127" s="151"/>
      <c r="P127" s="151"/>
      <c r="Q127" s="151"/>
      <c r="R127" s="151"/>
      <c r="S127" s="151"/>
      <c r="T127" s="151"/>
      <c r="AH127" s="104"/>
      <c r="AI127" s="104"/>
      <c r="AJ127" s="152"/>
      <c r="AK127" s="104"/>
      <c r="AL127" s="104"/>
      <c r="AM127" s="164"/>
    </row>
    <row r="128" spans="1:39">
      <c r="A128" s="106"/>
      <c r="B128" s="106"/>
      <c r="C128" s="134"/>
      <c r="D128" s="106"/>
      <c r="E128" s="106"/>
      <c r="F128" s="98"/>
      <c r="G128" s="109"/>
      <c r="H128" s="109"/>
      <c r="I128" s="165"/>
      <c r="J128" s="151"/>
      <c r="K128" s="164"/>
      <c r="L128" s="110"/>
      <c r="M128" s="151"/>
      <c r="N128" s="151"/>
      <c r="O128" s="151"/>
      <c r="P128" s="151"/>
      <c r="Q128" s="151"/>
      <c r="R128" s="151"/>
      <c r="S128" s="151"/>
      <c r="T128" s="151"/>
      <c r="AH128" s="104"/>
      <c r="AI128" s="104"/>
      <c r="AJ128" s="152"/>
      <c r="AK128" s="104"/>
      <c r="AL128" s="104"/>
      <c r="AM128" s="151"/>
    </row>
    <row r="129" spans="1:39">
      <c r="A129" s="106"/>
      <c r="B129" s="106"/>
      <c r="C129" s="134"/>
      <c r="D129" s="106"/>
      <c r="E129" s="106"/>
      <c r="F129" s="98"/>
      <c r="G129" s="109"/>
      <c r="H129" s="109"/>
      <c r="I129" s="165"/>
      <c r="J129" s="151"/>
      <c r="K129" s="164"/>
      <c r="L129" s="110"/>
      <c r="M129" s="151"/>
      <c r="N129" s="151"/>
      <c r="O129" s="151"/>
      <c r="P129" s="151"/>
      <c r="Q129" s="151"/>
      <c r="R129" s="151"/>
      <c r="S129" s="151"/>
      <c r="T129" s="151"/>
      <c r="AH129" s="104"/>
      <c r="AI129" s="104"/>
      <c r="AJ129" s="152"/>
      <c r="AK129" s="104"/>
      <c r="AL129" s="104"/>
      <c r="AM129" s="151"/>
    </row>
    <row r="130" spans="1:39">
      <c r="A130" s="106"/>
      <c r="B130" s="106"/>
      <c r="C130" s="134"/>
      <c r="D130" s="106"/>
      <c r="E130" s="106"/>
      <c r="F130" s="98"/>
      <c r="G130" s="109"/>
      <c r="H130" s="109"/>
      <c r="I130" s="151"/>
      <c r="J130" s="151"/>
      <c r="K130" s="151"/>
      <c r="L130" s="110"/>
      <c r="M130" s="110"/>
      <c r="N130" s="151"/>
      <c r="O130" s="110"/>
      <c r="P130" s="110"/>
      <c r="Q130" s="110"/>
      <c r="R130" s="110"/>
      <c r="S130" s="110"/>
      <c r="T130" s="110"/>
      <c r="AH130" s="104"/>
      <c r="AI130" s="104"/>
      <c r="AJ130" s="152"/>
      <c r="AK130" s="104"/>
      <c r="AL130" s="104"/>
      <c r="AM130" s="151"/>
    </row>
    <row r="131" spans="1:39">
      <c r="A131" s="106"/>
      <c r="B131" s="106"/>
      <c r="C131" s="134"/>
      <c r="D131" s="106"/>
      <c r="E131" s="106"/>
      <c r="F131" s="98"/>
      <c r="G131" s="109"/>
      <c r="H131" s="109"/>
      <c r="I131" s="151"/>
      <c r="J131" s="151"/>
      <c r="K131" s="151"/>
      <c r="L131" s="110"/>
      <c r="M131" s="151"/>
      <c r="N131" s="151"/>
      <c r="O131" s="151"/>
      <c r="P131" s="151"/>
      <c r="Q131" s="151"/>
      <c r="R131" s="151"/>
      <c r="S131" s="151"/>
      <c r="T131" s="151"/>
      <c r="AH131" s="104"/>
      <c r="AI131" s="104"/>
      <c r="AJ131" s="152"/>
      <c r="AK131" s="104"/>
      <c r="AL131" s="104"/>
      <c r="AM131" s="151"/>
    </row>
    <row r="132" spans="1:39">
      <c r="A132" s="106"/>
      <c r="B132" s="106"/>
      <c r="C132" s="134"/>
      <c r="D132" s="106"/>
      <c r="E132" s="106"/>
      <c r="F132" s="98"/>
      <c r="G132" s="109"/>
      <c r="H132" s="109"/>
      <c r="I132" s="151"/>
      <c r="J132" s="151"/>
      <c r="K132" s="151"/>
      <c r="L132" s="110"/>
      <c r="M132" s="151"/>
      <c r="N132" s="151"/>
      <c r="O132" s="151"/>
      <c r="P132" s="151"/>
      <c r="Q132" s="151"/>
      <c r="R132" s="151"/>
      <c r="S132" s="151"/>
      <c r="T132" s="151"/>
      <c r="AH132" s="104"/>
      <c r="AI132" s="104"/>
      <c r="AJ132" s="152"/>
      <c r="AK132" s="104"/>
      <c r="AL132" s="104"/>
      <c r="AM132" s="151"/>
    </row>
    <row r="133" spans="1:39">
      <c r="A133" s="106"/>
      <c r="B133" s="106"/>
      <c r="C133" s="134"/>
      <c r="D133" s="106"/>
      <c r="E133" s="106"/>
      <c r="F133" s="98"/>
      <c r="G133" s="109"/>
      <c r="H133" s="109"/>
      <c r="I133" s="151"/>
      <c r="J133" s="151"/>
      <c r="K133" s="151"/>
      <c r="L133" s="110"/>
      <c r="M133" s="151"/>
      <c r="N133" s="151"/>
      <c r="O133" s="151"/>
      <c r="P133" s="151"/>
      <c r="Q133" s="151"/>
      <c r="R133" s="151"/>
      <c r="S133" s="151"/>
      <c r="T133" s="151"/>
      <c r="AH133" s="104"/>
      <c r="AI133" s="104"/>
      <c r="AJ133" s="152"/>
      <c r="AK133" s="104"/>
      <c r="AL133" s="104"/>
      <c r="AM133" s="151"/>
    </row>
    <row r="134" spans="1:39">
      <c r="A134" s="106"/>
      <c r="B134" s="106"/>
      <c r="C134" s="134"/>
      <c r="D134" s="106"/>
      <c r="E134" s="106"/>
      <c r="F134" s="98"/>
      <c r="G134" s="109"/>
      <c r="H134" s="109"/>
      <c r="I134" s="151"/>
      <c r="J134" s="151"/>
      <c r="K134" s="151"/>
      <c r="L134" s="110"/>
      <c r="M134" s="151"/>
      <c r="N134" s="151"/>
      <c r="O134" s="151"/>
      <c r="P134" s="151"/>
      <c r="Q134" s="151"/>
      <c r="R134" s="151"/>
      <c r="S134" s="151"/>
      <c r="T134" s="151"/>
      <c r="AH134" s="104"/>
      <c r="AI134" s="104"/>
      <c r="AJ134" s="152"/>
      <c r="AK134" s="104"/>
      <c r="AL134" s="104"/>
      <c r="AM134" s="151"/>
    </row>
    <row r="135" spans="1:39">
      <c r="A135" s="106"/>
      <c r="B135" s="106"/>
      <c r="C135" s="134"/>
      <c r="D135" s="106"/>
      <c r="E135" s="106"/>
      <c r="F135" s="98"/>
      <c r="G135" s="109"/>
      <c r="H135" s="109"/>
      <c r="I135" s="151"/>
      <c r="J135" s="151"/>
      <c r="K135" s="151"/>
      <c r="L135" s="110"/>
      <c r="M135" s="151"/>
      <c r="N135" s="151"/>
      <c r="O135" s="151"/>
      <c r="P135" s="151"/>
      <c r="Q135" s="151"/>
      <c r="R135" s="151"/>
      <c r="S135" s="151"/>
      <c r="T135" s="151"/>
      <c r="AH135" s="104"/>
      <c r="AI135" s="104"/>
      <c r="AJ135" s="152"/>
      <c r="AK135" s="104"/>
      <c r="AL135" s="104"/>
      <c r="AM135" s="151"/>
    </row>
    <row r="136" spans="1:39">
      <c r="A136" s="106"/>
      <c r="B136" s="106"/>
      <c r="C136" s="134"/>
      <c r="D136" s="106"/>
      <c r="E136" s="106"/>
      <c r="F136" s="98"/>
      <c r="G136" s="109"/>
      <c r="H136" s="109"/>
      <c r="I136" s="151"/>
      <c r="J136" s="151"/>
      <c r="K136" s="151"/>
      <c r="L136" s="110"/>
      <c r="M136" s="151"/>
      <c r="N136" s="151"/>
      <c r="O136" s="151"/>
      <c r="P136" s="151"/>
      <c r="Q136" s="151"/>
      <c r="R136" s="151"/>
      <c r="S136" s="151"/>
      <c r="T136" s="151"/>
      <c r="AH136" s="104"/>
      <c r="AI136" s="104"/>
      <c r="AJ136" s="152"/>
      <c r="AK136" s="104"/>
      <c r="AL136" s="104"/>
      <c r="AM136" s="151"/>
    </row>
    <row r="137" spans="1:39">
      <c r="A137" s="106"/>
      <c r="B137" s="106"/>
      <c r="C137" s="134"/>
      <c r="D137" s="106"/>
      <c r="E137" s="106"/>
      <c r="F137" s="98"/>
      <c r="G137" s="109"/>
      <c r="H137" s="109"/>
      <c r="I137" s="151"/>
      <c r="J137" s="151"/>
      <c r="K137" s="151"/>
      <c r="L137" s="110"/>
      <c r="M137" s="151"/>
      <c r="N137" s="151"/>
      <c r="O137" s="151"/>
      <c r="P137" s="151"/>
      <c r="Q137" s="151"/>
      <c r="R137" s="151"/>
      <c r="S137" s="151"/>
      <c r="T137" s="151"/>
      <c r="AH137" s="104"/>
      <c r="AI137" s="104"/>
      <c r="AJ137" s="152"/>
      <c r="AK137" s="104"/>
      <c r="AL137" s="104"/>
      <c r="AM137" s="151"/>
    </row>
    <row r="138" spans="1:39">
      <c r="A138" s="106"/>
      <c r="B138" s="106"/>
      <c r="C138" s="134"/>
      <c r="D138" s="106"/>
      <c r="E138" s="106"/>
      <c r="F138" s="98"/>
      <c r="G138" s="109"/>
      <c r="H138" s="109"/>
      <c r="I138" s="151"/>
      <c r="J138" s="151"/>
      <c r="K138" s="151"/>
      <c r="L138" s="110"/>
      <c r="M138" s="151"/>
      <c r="N138" s="151"/>
      <c r="O138" s="151"/>
      <c r="P138" s="151"/>
      <c r="Q138" s="151"/>
      <c r="R138" s="151"/>
      <c r="S138" s="151"/>
      <c r="T138" s="151"/>
      <c r="AH138" s="104"/>
      <c r="AI138" s="104"/>
      <c r="AJ138" s="152"/>
      <c r="AK138" s="104"/>
      <c r="AL138" s="104"/>
      <c r="AM138" s="151"/>
    </row>
    <row r="139" spans="1:39">
      <c r="A139" s="106"/>
      <c r="B139" s="106"/>
      <c r="C139" s="134"/>
      <c r="D139" s="106"/>
      <c r="E139" s="106"/>
      <c r="F139" s="98"/>
      <c r="G139" s="109"/>
      <c r="H139" s="109"/>
      <c r="I139" s="151"/>
      <c r="J139" s="151"/>
      <c r="K139" s="151"/>
      <c r="L139" s="110"/>
      <c r="M139" s="151"/>
      <c r="N139" s="151"/>
      <c r="O139" s="151"/>
      <c r="P139" s="151"/>
      <c r="Q139" s="151"/>
      <c r="R139" s="151"/>
      <c r="S139" s="151"/>
      <c r="T139" s="151"/>
      <c r="AH139" s="104"/>
      <c r="AI139" s="104"/>
      <c r="AJ139" s="152"/>
      <c r="AK139" s="104"/>
      <c r="AL139" s="104"/>
      <c r="AM139" s="151"/>
    </row>
    <row r="140" spans="1:39">
      <c r="A140" s="106"/>
      <c r="B140" s="106"/>
      <c r="C140" s="134"/>
      <c r="D140" s="106"/>
      <c r="E140" s="106"/>
      <c r="F140" s="98"/>
      <c r="G140" s="109"/>
      <c r="H140" s="109"/>
      <c r="I140" s="151"/>
      <c r="J140" s="151"/>
      <c r="K140" s="151"/>
      <c r="L140" s="110"/>
      <c r="M140" s="151"/>
      <c r="N140" s="151"/>
      <c r="O140" s="151"/>
      <c r="P140" s="151"/>
      <c r="Q140" s="151"/>
      <c r="R140" s="151"/>
      <c r="S140" s="151"/>
      <c r="T140" s="151"/>
      <c r="AH140" s="104"/>
      <c r="AI140" s="104"/>
      <c r="AJ140" s="152"/>
      <c r="AK140" s="104"/>
      <c r="AL140" s="104"/>
      <c r="AM140" s="151"/>
    </row>
    <row r="141" spans="1:39">
      <c r="A141" s="106"/>
      <c r="B141" s="106"/>
      <c r="C141" s="134"/>
      <c r="D141" s="106"/>
      <c r="E141" s="106"/>
      <c r="F141" s="98"/>
      <c r="G141" s="109"/>
      <c r="H141" s="109"/>
      <c r="I141" s="151"/>
      <c r="J141" s="151"/>
      <c r="K141" s="151"/>
      <c r="L141" s="110"/>
      <c r="M141" s="151"/>
      <c r="N141" s="151"/>
      <c r="O141" s="151"/>
      <c r="P141" s="151"/>
      <c r="Q141" s="151"/>
      <c r="R141" s="151"/>
      <c r="S141" s="151"/>
      <c r="T141" s="151"/>
      <c r="AH141" s="104"/>
      <c r="AI141" s="104"/>
      <c r="AJ141" s="152"/>
      <c r="AK141" s="104"/>
      <c r="AL141" s="104"/>
      <c r="AM141" s="151"/>
    </row>
    <row r="142" spans="1:39">
      <c r="A142" s="106"/>
      <c r="B142" s="106"/>
      <c r="C142" s="134"/>
      <c r="D142" s="106"/>
      <c r="E142" s="106"/>
      <c r="F142" s="98"/>
      <c r="G142" s="98"/>
      <c r="H142" s="98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AH142" s="104"/>
      <c r="AI142" s="104"/>
      <c r="AJ142" s="152"/>
      <c r="AK142" s="104"/>
      <c r="AL142" s="104"/>
      <c r="AM142" s="151"/>
    </row>
    <row r="143" spans="1:39">
      <c r="A143" s="106"/>
      <c r="B143" s="106"/>
      <c r="C143" s="134"/>
      <c r="D143" s="106"/>
      <c r="E143" s="106"/>
      <c r="F143" s="98"/>
      <c r="G143" s="109"/>
      <c r="H143" s="109"/>
      <c r="I143" s="151"/>
      <c r="J143" s="151"/>
      <c r="K143" s="151"/>
      <c r="L143" s="110"/>
      <c r="M143" s="151"/>
      <c r="N143" s="151"/>
      <c r="O143" s="151"/>
      <c r="P143" s="151"/>
      <c r="Q143" s="151"/>
      <c r="R143" s="151"/>
      <c r="S143" s="151"/>
      <c r="T143" s="151"/>
      <c r="AH143" s="104"/>
      <c r="AI143" s="104"/>
      <c r="AJ143" s="152"/>
      <c r="AK143" s="104"/>
      <c r="AL143" s="104"/>
      <c r="AM143" s="151"/>
    </row>
    <row r="144" spans="1:39">
      <c r="A144" s="106"/>
      <c r="B144" s="106"/>
      <c r="C144" s="134"/>
      <c r="D144" s="106"/>
      <c r="E144" s="106"/>
      <c r="F144" s="98"/>
      <c r="G144" s="109"/>
      <c r="H144" s="109"/>
      <c r="I144" s="151"/>
      <c r="J144" s="151"/>
      <c r="K144" s="151"/>
      <c r="L144" s="110"/>
      <c r="M144" s="151"/>
      <c r="N144" s="151"/>
      <c r="O144" s="151"/>
      <c r="P144" s="151"/>
      <c r="Q144" s="151"/>
      <c r="R144" s="151"/>
      <c r="S144" s="151"/>
      <c r="T144" s="151"/>
      <c r="AH144" s="104"/>
      <c r="AI144" s="104"/>
      <c r="AJ144" s="152"/>
      <c r="AK144" s="104"/>
      <c r="AL144" s="104"/>
      <c r="AM144" s="151"/>
    </row>
    <row r="145" spans="1:39">
      <c r="A145" s="106"/>
      <c r="B145" s="106"/>
      <c r="C145" s="134"/>
      <c r="D145" s="106"/>
      <c r="E145" s="106"/>
      <c r="F145" s="98"/>
      <c r="G145" s="109"/>
      <c r="H145" s="109"/>
      <c r="I145" s="151"/>
      <c r="J145" s="151"/>
      <c r="K145" s="151"/>
      <c r="L145" s="110"/>
      <c r="M145" s="151"/>
      <c r="N145" s="151"/>
      <c r="O145" s="151"/>
      <c r="P145" s="151"/>
      <c r="Q145" s="151"/>
      <c r="R145" s="151"/>
      <c r="S145" s="151"/>
      <c r="T145" s="151"/>
      <c r="AH145" s="104"/>
      <c r="AI145" s="104"/>
      <c r="AJ145" s="152"/>
      <c r="AK145" s="104"/>
      <c r="AL145" s="104"/>
      <c r="AM145" s="151"/>
    </row>
    <row r="146" spans="1:39">
      <c r="A146" s="106"/>
      <c r="B146" s="106"/>
      <c r="C146" s="134"/>
      <c r="D146" s="106"/>
      <c r="E146" s="106"/>
      <c r="F146" s="98"/>
      <c r="G146" s="109"/>
      <c r="H146" s="109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AH146" s="104"/>
      <c r="AI146" s="104"/>
      <c r="AJ146" s="152"/>
      <c r="AK146" s="104"/>
      <c r="AL146" s="104"/>
      <c r="AM146" s="151"/>
    </row>
    <row r="147" spans="1:39">
      <c r="A147" s="106"/>
      <c r="B147" s="106"/>
      <c r="C147" s="134"/>
      <c r="D147" s="106"/>
      <c r="E147" s="106"/>
      <c r="F147" s="98"/>
      <c r="G147" s="109"/>
      <c r="H147" s="109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AH147" s="104"/>
      <c r="AI147" s="104"/>
      <c r="AJ147" s="152"/>
      <c r="AK147" s="104"/>
      <c r="AL147" s="104"/>
      <c r="AM147" s="151"/>
    </row>
    <row r="148" spans="1:39">
      <c r="A148" s="106"/>
      <c r="B148" s="106"/>
      <c r="C148" s="134"/>
      <c r="D148" s="106"/>
      <c r="E148" s="106"/>
      <c r="F148" s="98"/>
      <c r="G148" s="109"/>
      <c r="H148" s="109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AH148" s="104"/>
      <c r="AI148" s="104"/>
      <c r="AJ148" s="152"/>
      <c r="AK148" s="104"/>
      <c r="AL148" s="104"/>
      <c r="AM148" s="151"/>
    </row>
    <row r="149" spans="1:39">
      <c r="A149" s="106"/>
      <c r="B149" s="106"/>
      <c r="C149" s="134"/>
      <c r="D149" s="106"/>
      <c r="E149" s="106"/>
      <c r="F149" s="98"/>
      <c r="G149" s="109"/>
      <c r="H149" s="109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AH149" s="104"/>
      <c r="AI149" s="104"/>
      <c r="AJ149" s="152"/>
      <c r="AK149" s="104"/>
      <c r="AL149" s="104"/>
      <c r="AM149" s="151"/>
    </row>
    <row r="150" spans="1:39">
      <c r="A150" s="106"/>
      <c r="B150" s="106"/>
      <c r="C150" s="134"/>
      <c r="D150" s="106"/>
      <c r="E150" s="106"/>
      <c r="F150" s="98"/>
      <c r="G150" s="109"/>
      <c r="H150" s="109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AH150" s="104"/>
      <c r="AI150" s="104"/>
      <c r="AJ150" s="152"/>
      <c r="AK150" s="104"/>
      <c r="AL150" s="104"/>
      <c r="AM150" s="151"/>
    </row>
    <row r="151" spans="1:39">
      <c r="A151" s="106"/>
      <c r="B151" s="106"/>
      <c r="C151" s="134"/>
      <c r="D151" s="106"/>
      <c r="E151" s="106"/>
      <c r="F151" s="98"/>
      <c r="G151" s="109"/>
      <c r="H151" s="109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AH151" s="104"/>
      <c r="AI151" s="104"/>
      <c r="AJ151" s="152"/>
      <c r="AK151" s="104"/>
      <c r="AL151" s="104"/>
      <c r="AM151" s="151"/>
    </row>
    <row r="152" spans="1:39">
      <c r="A152" s="106"/>
      <c r="B152" s="106"/>
      <c r="C152" s="134"/>
      <c r="D152" s="106"/>
      <c r="E152" s="106"/>
      <c r="F152" s="98"/>
      <c r="G152" s="109"/>
      <c r="H152" s="109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AH152" s="104"/>
      <c r="AI152" s="104"/>
      <c r="AJ152" s="152"/>
      <c r="AK152" s="104"/>
      <c r="AL152" s="104"/>
      <c r="AM152" s="151"/>
    </row>
    <row r="153" spans="1:39">
      <c r="A153" s="106"/>
      <c r="B153" s="106"/>
      <c r="C153" s="134"/>
      <c r="D153" s="106"/>
      <c r="E153" s="106"/>
      <c r="F153" s="98"/>
      <c r="G153" s="109"/>
      <c r="H153" s="109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AH153" s="104"/>
      <c r="AI153" s="104"/>
      <c r="AJ153" s="152"/>
      <c r="AK153" s="104"/>
      <c r="AL153" s="104"/>
      <c r="AM153" s="151"/>
    </row>
    <row r="154" spans="1:39">
      <c r="A154" s="106"/>
      <c r="B154" s="106"/>
      <c r="C154" s="134"/>
      <c r="D154" s="106"/>
      <c r="E154" s="106"/>
      <c r="F154" s="98"/>
      <c r="G154" s="109"/>
      <c r="H154" s="109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AH154" s="104"/>
      <c r="AI154" s="104"/>
      <c r="AJ154" s="152"/>
      <c r="AK154" s="104"/>
      <c r="AL154" s="104"/>
      <c r="AM154" s="151"/>
    </row>
    <row r="155" spans="1:39">
      <c r="A155" s="106"/>
      <c r="B155" s="106"/>
      <c r="C155" s="134"/>
      <c r="D155" s="106"/>
      <c r="E155" s="106"/>
      <c r="F155" s="98"/>
      <c r="G155" s="109"/>
      <c r="H155" s="109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AH155" s="104"/>
      <c r="AI155" s="104"/>
      <c r="AJ155" s="152"/>
      <c r="AK155" s="104"/>
      <c r="AL155" s="104"/>
      <c r="AM155" s="151"/>
    </row>
    <row r="156" spans="1:39">
      <c r="A156" s="106"/>
      <c r="B156" s="106"/>
      <c r="C156" s="134"/>
      <c r="D156" s="106"/>
      <c r="E156" s="106"/>
      <c r="F156" s="98"/>
      <c r="G156" s="109"/>
      <c r="H156" s="109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AH156" s="104"/>
      <c r="AI156" s="104"/>
      <c r="AJ156" s="152"/>
      <c r="AK156" s="104"/>
      <c r="AL156" s="104"/>
      <c r="AM156" s="151"/>
    </row>
    <row r="157" spans="1:39">
      <c r="A157" s="106"/>
      <c r="B157" s="106"/>
      <c r="C157" s="134"/>
      <c r="D157" s="106"/>
      <c r="E157" s="106"/>
      <c r="F157" s="98"/>
      <c r="G157" s="109"/>
      <c r="H157" s="109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AH157" s="104"/>
      <c r="AI157" s="104"/>
      <c r="AJ157" s="152"/>
      <c r="AK157" s="104"/>
      <c r="AL157" s="104"/>
      <c r="AM157" s="151"/>
    </row>
    <row r="158" spans="1:39">
      <c r="A158" s="106"/>
      <c r="B158" s="106"/>
      <c r="C158" s="134"/>
      <c r="D158" s="106"/>
      <c r="E158" s="106"/>
      <c r="F158" s="98"/>
      <c r="G158" s="109"/>
      <c r="H158" s="109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AH158" s="104"/>
      <c r="AI158" s="104"/>
      <c r="AJ158" s="152"/>
      <c r="AK158" s="104"/>
      <c r="AL158" s="104"/>
      <c r="AM158" s="151"/>
    </row>
    <row r="159" spans="1:39">
      <c r="A159" s="106"/>
      <c r="B159" s="106"/>
      <c r="C159" s="134"/>
      <c r="D159" s="106"/>
      <c r="E159" s="106"/>
      <c r="F159" s="98"/>
      <c r="G159" s="109"/>
      <c r="H159" s="109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AH159" s="104"/>
      <c r="AI159" s="104"/>
      <c r="AJ159" s="152"/>
      <c r="AK159" s="104"/>
      <c r="AL159" s="104"/>
      <c r="AM159" s="151"/>
    </row>
    <row r="160" spans="1:39">
      <c r="A160" s="106"/>
      <c r="B160" s="106"/>
      <c r="C160" s="134"/>
      <c r="D160" s="106"/>
      <c r="E160" s="106"/>
      <c r="F160" s="98"/>
      <c r="G160" s="109"/>
      <c r="H160" s="109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AH160" s="104"/>
      <c r="AI160" s="104"/>
      <c r="AJ160" s="152"/>
      <c r="AK160" s="104"/>
      <c r="AL160" s="104"/>
      <c r="AM160" s="151"/>
    </row>
    <row r="161" spans="1:39">
      <c r="A161" s="106"/>
      <c r="B161" s="106"/>
      <c r="C161" s="134"/>
      <c r="D161" s="106"/>
      <c r="E161" s="106"/>
      <c r="F161" s="98"/>
      <c r="G161" s="109"/>
      <c r="H161" s="109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AH161" s="104"/>
      <c r="AI161" s="104"/>
      <c r="AJ161" s="152"/>
      <c r="AK161" s="104"/>
      <c r="AL161" s="104"/>
      <c r="AM161" s="151"/>
    </row>
    <row r="162" spans="1:39">
      <c r="A162" s="106"/>
      <c r="B162" s="106"/>
      <c r="C162" s="134"/>
      <c r="D162" s="106"/>
      <c r="E162" s="106"/>
      <c r="F162" s="98"/>
      <c r="G162" s="109"/>
      <c r="H162" s="109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AH162" s="104"/>
      <c r="AI162" s="104"/>
      <c r="AJ162" s="152"/>
      <c r="AK162" s="104"/>
      <c r="AL162" s="104"/>
      <c r="AM162" s="151"/>
    </row>
    <row r="163" spans="1:39">
      <c r="A163" s="106"/>
      <c r="B163" s="106"/>
      <c r="C163" s="134"/>
      <c r="D163" s="106"/>
      <c r="E163" s="106"/>
      <c r="F163" s="98"/>
      <c r="G163" s="109"/>
      <c r="H163" s="109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AH163" s="104"/>
      <c r="AI163" s="104"/>
      <c r="AJ163" s="152"/>
      <c r="AK163" s="104"/>
      <c r="AL163" s="104"/>
      <c r="AM163" s="151"/>
    </row>
    <row r="164" spans="1:39">
      <c r="A164" s="106"/>
      <c r="B164" s="106"/>
      <c r="C164" s="134"/>
      <c r="D164" s="106"/>
      <c r="E164" s="106"/>
      <c r="F164" s="98"/>
      <c r="G164" s="109"/>
      <c r="H164" s="109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AH164" s="104"/>
      <c r="AI164" s="104"/>
      <c r="AJ164" s="152"/>
      <c r="AK164" s="104"/>
      <c r="AL164" s="104"/>
      <c r="AM164" s="151"/>
    </row>
    <row r="165" spans="1:39">
      <c r="A165" s="106"/>
      <c r="B165" s="106"/>
      <c r="C165" s="134"/>
      <c r="D165" s="106"/>
      <c r="E165" s="106"/>
      <c r="F165" s="98"/>
      <c r="G165" s="109"/>
      <c r="H165" s="109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AH165" s="104"/>
      <c r="AI165" s="104"/>
      <c r="AJ165" s="152"/>
      <c r="AK165" s="104"/>
      <c r="AL165" s="104"/>
      <c r="AM165" s="151"/>
    </row>
    <row r="166" spans="1:39">
      <c r="A166" s="106"/>
      <c r="B166" s="106"/>
      <c r="C166" s="134"/>
      <c r="D166" s="106"/>
      <c r="E166" s="106"/>
      <c r="F166" s="98"/>
      <c r="G166" s="109"/>
      <c r="H166" s="109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AH166" s="104"/>
      <c r="AI166" s="104"/>
      <c r="AJ166" s="152"/>
      <c r="AK166" s="104"/>
      <c r="AL166" s="104"/>
      <c r="AM166" s="151"/>
    </row>
    <row r="167" spans="1:39">
      <c r="A167" s="106"/>
      <c r="B167" s="106"/>
      <c r="C167" s="134"/>
      <c r="D167" s="106"/>
      <c r="E167" s="106"/>
      <c r="F167" s="98"/>
      <c r="G167" s="109"/>
      <c r="H167" s="109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AH167" s="104"/>
      <c r="AI167" s="104"/>
      <c r="AJ167" s="152"/>
      <c r="AK167" s="104"/>
      <c r="AL167" s="104"/>
      <c r="AM167" s="151"/>
    </row>
    <row r="168" spans="1:39">
      <c r="A168" s="106"/>
      <c r="B168" s="106"/>
      <c r="C168" s="134"/>
      <c r="D168" s="106"/>
      <c r="E168" s="106"/>
      <c r="F168" s="98"/>
      <c r="G168" s="109"/>
      <c r="H168" s="109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AH168" s="104"/>
      <c r="AI168" s="104"/>
      <c r="AJ168" s="152"/>
      <c r="AK168" s="104"/>
      <c r="AL168" s="104"/>
      <c r="AM168" s="151"/>
    </row>
    <row r="169" spans="1:39">
      <c r="A169" s="106"/>
      <c r="B169" s="106"/>
      <c r="C169" s="134"/>
      <c r="D169" s="106"/>
      <c r="E169" s="106"/>
      <c r="F169" s="98"/>
      <c r="G169" s="109"/>
      <c r="H169" s="109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AH169" s="104"/>
      <c r="AI169" s="104"/>
      <c r="AJ169" s="152"/>
      <c r="AK169" s="104"/>
      <c r="AL169" s="104"/>
      <c r="AM169" s="151"/>
    </row>
    <row r="170" spans="1:39">
      <c r="A170" s="106"/>
      <c r="B170" s="106"/>
      <c r="C170" s="134"/>
      <c r="D170" s="106"/>
      <c r="E170" s="106"/>
      <c r="F170" s="98"/>
      <c r="G170" s="109"/>
      <c r="H170" s="109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AH170" s="104"/>
      <c r="AI170" s="104"/>
      <c r="AJ170" s="152"/>
      <c r="AK170" s="104"/>
      <c r="AL170" s="104"/>
      <c r="AM170" s="151"/>
    </row>
    <row r="171" spans="1:39">
      <c r="A171" s="106"/>
      <c r="B171" s="106"/>
      <c r="C171" s="134"/>
      <c r="D171" s="106"/>
      <c r="E171" s="106"/>
      <c r="F171" s="98"/>
      <c r="G171" s="109"/>
      <c r="H171" s="109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AH171" s="104"/>
      <c r="AI171" s="104"/>
      <c r="AJ171" s="152"/>
      <c r="AK171" s="104"/>
      <c r="AL171" s="104"/>
      <c r="AM171" s="151"/>
    </row>
    <row r="172" spans="1:39">
      <c r="A172" s="106"/>
      <c r="B172" s="106"/>
      <c r="C172" s="134"/>
      <c r="D172" s="106"/>
      <c r="E172" s="106"/>
      <c r="F172" s="98"/>
      <c r="G172" s="109"/>
      <c r="H172" s="109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AH172" s="104"/>
      <c r="AI172" s="104"/>
      <c r="AJ172" s="152"/>
      <c r="AK172" s="104"/>
      <c r="AL172" s="104"/>
      <c r="AM172" s="151"/>
    </row>
    <row r="173" spans="1:39">
      <c r="A173" s="106"/>
      <c r="B173" s="106"/>
      <c r="C173" s="134"/>
      <c r="D173" s="106"/>
      <c r="E173" s="106"/>
      <c r="F173" s="98"/>
      <c r="G173" s="109"/>
      <c r="H173" s="109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AH173" s="104"/>
      <c r="AI173" s="104"/>
      <c r="AJ173" s="152"/>
      <c r="AK173" s="104"/>
      <c r="AL173" s="104"/>
      <c r="AM173" s="151"/>
    </row>
    <row r="174" spans="1:39">
      <c r="A174" s="106"/>
      <c r="B174" s="106"/>
      <c r="C174" s="134"/>
      <c r="D174" s="106"/>
      <c r="E174" s="106"/>
      <c r="F174" s="98"/>
      <c r="G174" s="109"/>
      <c r="H174" s="109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AH174" s="104"/>
      <c r="AI174" s="104"/>
      <c r="AJ174" s="152"/>
      <c r="AK174" s="104"/>
      <c r="AL174" s="104"/>
      <c r="AM174" s="151"/>
    </row>
    <row r="175" spans="1:39">
      <c r="A175" s="106"/>
      <c r="B175" s="106"/>
      <c r="C175" s="134"/>
      <c r="D175" s="106"/>
      <c r="E175" s="106"/>
      <c r="F175" s="98"/>
      <c r="G175" s="109"/>
      <c r="H175" s="109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AH175" s="104"/>
      <c r="AI175" s="104"/>
      <c r="AJ175" s="152"/>
      <c r="AK175" s="104"/>
      <c r="AL175" s="104"/>
      <c r="AM175" s="151"/>
    </row>
    <row r="176" spans="1:39">
      <c r="A176" s="106"/>
      <c r="B176" s="106"/>
      <c r="C176" s="134"/>
      <c r="D176" s="106"/>
      <c r="E176" s="106"/>
      <c r="F176" s="98"/>
      <c r="G176" s="109"/>
      <c r="H176" s="109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AH176" s="104"/>
      <c r="AI176" s="104"/>
      <c r="AJ176" s="152"/>
      <c r="AK176" s="104"/>
      <c r="AL176" s="104"/>
      <c r="AM176" s="151"/>
    </row>
    <row r="177" spans="1:39">
      <c r="A177" s="106"/>
      <c r="B177" s="106"/>
      <c r="C177" s="134"/>
      <c r="D177" s="106"/>
      <c r="E177" s="106"/>
      <c r="F177" s="98"/>
      <c r="G177" s="109"/>
      <c r="H177" s="109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AH177" s="104"/>
      <c r="AI177" s="104"/>
      <c r="AJ177" s="152"/>
      <c r="AK177" s="104"/>
      <c r="AL177" s="104"/>
      <c r="AM177" s="151"/>
    </row>
    <row r="178" spans="1:39">
      <c r="A178" s="106"/>
      <c r="B178" s="106"/>
      <c r="C178" s="134"/>
      <c r="D178" s="106"/>
      <c r="E178" s="106"/>
      <c r="F178" s="98"/>
      <c r="G178" s="109"/>
      <c r="H178" s="109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AH178" s="104"/>
      <c r="AI178" s="104"/>
      <c r="AJ178" s="152"/>
      <c r="AK178" s="104"/>
      <c r="AL178" s="104"/>
      <c r="AM178" s="151"/>
    </row>
    <row r="179" spans="1:39">
      <c r="A179" s="106"/>
      <c r="B179" s="106"/>
      <c r="C179" s="134"/>
      <c r="D179" s="106"/>
      <c r="E179" s="106"/>
      <c r="F179" s="98"/>
      <c r="G179" s="109"/>
      <c r="H179" s="109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AH179" s="104"/>
      <c r="AI179" s="104"/>
      <c r="AJ179" s="152"/>
      <c r="AK179" s="104"/>
      <c r="AL179" s="104"/>
      <c r="AM179" s="151"/>
    </row>
    <row r="180" spans="1:39">
      <c r="A180" s="106"/>
      <c r="B180" s="106"/>
      <c r="C180" s="134"/>
      <c r="D180" s="106"/>
      <c r="E180" s="106"/>
      <c r="F180" s="98"/>
      <c r="G180" s="109"/>
      <c r="H180" s="109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AH180" s="104"/>
      <c r="AI180" s="104"/>
      <c r="AJ180" s="152"/>
      <c r="AK180" s="104"/>
      <c r="AL180" s="104"/>
      <c r="AM180" s="151"/>
    </row>
    <row r="181" spans="1:39">
      <c r="A181" s="106"/>
      <c r="B181" s="106"/>
      <c r="C181" s="134"/>
      <c r="D181" s="106"/>
      <c r="E181" s="106"/>
      <c r="F181" s="98"/>
      <c r="G181" s="109"/>
      <c r="H181" s="109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AH181" s="104"/>
      <c r="AI181" s="104"/>
      <c r="AJ181" s="152"/>
      <c r="AK181" s="104"/>
      <c r="AL181" s="104"/>
      <c r="AM181" s="151"/>
    </row>
    <row r="182" spans="1:39">
      <c r="A182" s="106"/>
      <c r="B182" s="106"/>
      <c r="C182" s="134"/>
      <c r="D182" s="106"/>
      <c r="E182" s="106"/>
      <c r="F182" s="98"/>
      <c r="G182" s="109"/>
      <c r="H182" s="109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AH182" s="104"/>
      <c r="AI182" s="104"/>
      <c r="AJ182" s="152"/>
      <c r="AK182" s="104"/>
      <c r="AL182" s="104"/>
      <c r="AM182" s="151"/>
    </row>
    <row r="183" spans="1:39">
      <c r="A183" s="106"/>
      <c r="B183" s="106"/>
      <c r="C183" s="134"/>
      <c r="D183" s="106"/>
      <c r="E183" s="106"/>
      <c r="F183" s="98"/>
      <c r="G183" s="109"/>
      <c r="H183" s="109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AH183" s="104"/>
      <c r="AI183" s="104"/>
      <c r="AJ183" s="152"/>
      <c r="AK183" s="104"/>
      <c r="AL183" s="104"/>
      <c r="AM183" s="151"/>
    </row>
    <row r="184" spans="1:39">
      <c r="A184" s="106"/>
      <c r="B184" s="106"/>
      <c r="C184" s="134"/>
      <c r="D184" s="106"/>
      <c r="E184" s="106"/>
      <c r="F184" s="98"/>
      <c r="G184" s="109"/>
      <c r="H184" s="109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AH184" s="104"/>
      <c r="AI184" s="104"/>
      <c r="AJ184" s="152"/>
      <c r="AK184" s="104"/>
      <c r="AL184" s="104"/>
      <c r="AM184" s="151"/>
    </row>
    <row r="185" spans="1:39">
      <c r="A185" s="106"/>
      <c r="B185" s="106"/>
      <c r="C185" s="134"/>
      <c r="D185" s="106"/>
      <c r="E185" s="106"/>
      <c r="F185" s="98"/>
      <c r="G185" s="109"/>
      <c r="H185" s="109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AH185" s="104"/>
      <c r="AI185" s="104"/>
      <c r="AJ185" s="152"/>
      <c r="AK185" s="104"/>
      <c r="AL185" s="104"/>
      <c r="AM185" s="151"/>
    </row>
    <row r="186" spans="1:39">
      <c r="A186" s="106"/>
      <c r="B186" s="106"/>
      <c r="C186" s="134"/>
      <c r="D186" s="106"/>
      <c r="E186" s="106"/>
      <c r="F186" s="98"/>
      <c r="G186" s="109"/>
      <c r="H186" s="109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AH186" s="104"/>
      <c r="AI186" s="104"/>
      <c r="AJ186" s="152"/>
      <c r="AK186" s="104"/>
      <c r="AL186" s="104"/>
      <c r="AM186" s="151"/>
    </row>
    <row r="187" spans="1:39">
      <c r="A187" s="106"/>
      <c r="B187" s="106"/>
      <c r="C187" s="134"/>
      <c r="D187" s="106"/>
      <c r="E187" s="106"/>
      <c r="F187" s="98"/>
      <c r="G187" s="109"/>
      <c r="H187" s="109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AH187" s="104"/>
      <c r="AI187" s="104"/>
      <c r="AJ187" s="152"/>
      <c r="AK187" s="104"/>
      <c r="AL187" s="104"/>
      <c r="AM187" s="151"/>
    </row>
    <row r="188" spans="1:39">
      <c r="A188" s="106"/>
      <c r="B188" s="106"/>
      <c r="C188" s="134"/>
      <c r="D188" s="106"/>
      <c r="E188" s="106"/>
      <c r="F188" s="98"/>
      <c r="G188" s="109"/>
      <c r="H188" s="109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AH188" s="104"/>
      <c r="AI188" s="104"/>
      <c r="AJ188" s="152"/>
      <c r="AK188" s="104"/>
      <c r="AL188" s="104"/>
      <c r="AM188" s="151"/>
    </row>
    <row r="189" spans="1:39">
      <c r="A189" s="106"/>
      <c r="B189" s="106"/>
      <c r="C189" s="134"/>
      <c r="D189" s="106"/>
      <c r="E189" s="106"/>
      <c r="F189" s="98"/>
      <c r="G189" s="109"/>
      <c r="H189" s="109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AH189" s="104"/>
      <c r="AI189" s="104"/>
      <c r="AJ189" s="152"/>
      <c r="AK189" s="104"/>
      <c r="AL189" s="104"/>
      <c r="AM189" s="151"/>
    </row>
    <row r="190" spans="1:39">
      <c r="A190" s="106"/>
      <c r="B190" s="106"/>
      <c r="C190" s="134"/>
      <c r="D190" s="106"/>
      <c r="E190" s="106"/>
      <c r="F190" s="98"/>
      <c r="G190" s="109"/>
      <c r="H190" s="109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AH190" s="104"/>
      <c r="AI190" s="104"/>
      <c r="AJ190" s="152"/>
      <c r="AK190" s="104"/>
      <c r="AL190" s="104"/>
      <c r="AM190" s="151"/>
    </row>
    <row r="191" spans="1:39">
      <c r="A191" s="106"/>
      <c r="B191" s="106"/>
      <c r="C191" s="134"/>
      <c r="D191" s="106"/>
      <c r="E191" s="106"/>
      <c r="F191" s="98"/>
      <c r="G191" s="109"/>
      <c r="H191" s="109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AH191" s="104"/>
      <c r="AI191" s="104"/>
      <c r="AJ191" s="152"/>
      <c r="AK191" s="104"/>
      <c r="AL191" s="104"/>
      <c r="AM191" s="151"/>
    </row>
    <row r="192" spans="1:39">
      <c r="A192" s="106"/>
      <c r="B192" s="106"/>
      <c r="C192" s="134"/>
      <c r="D192" s="106"/>
      <c r="E192" s="106"/>
      <c r="F192" s="98"/>
      <c r="G192" s="109"/>
      <c r="H192" s="109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AH192" s="104"/>
      <c r="AI192" s="104"/>
      <c r="AJ192" s="152"/>
      <c r="AK192" s="104"/>
      <c r="AL192" s="104"/>
      <c r="AM192" s="151"/>
    </row>
    <row r="193" spans="1:39">
      <c r="A193" s="106"/>
      <c r="B193" s="106"/>
      <c r="C193" s="134"/>
      <c r="D193" s="106"/>
      <c r="E193" s="106"/>
      <c r="F193" s="98"/>
      <c r="G193" s="109"/>
      <c r="H193" s="109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AH193" s="104"/>
      <c r="AI193" s="104"/>
      <c r="AJ193" s="152"/>
      <c r="AK193" s="104"/>
      <c r="AL193" s="104"/>
      <c r="AM193" s="151"/>
    </row>
    <row r="194" spans="1:39">
      <c r="A194" s="106"/>
      <c r="B194" s="106"/>
      <c r="C194" s="134"/>
      <c r="D194" s="106"/>
      <c r="E194" s="106"/>
      <c r="F194" s="98"/>
      <c r="G194" s="109"/>
      <c r="H194" s="109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AH194" s="104"/>
      <c r="AI194" s="104"/>
      <c r="AJ194" s="152"/>
      <c r="AK194" s="104"/>
      <c r="AL194" s="104"/>
      <c r="AM194" s="151"/>
    </row>
    <row r="195" spans="1:39">
      <c r="A195" s="106"/>
      <c r="B195" s="106"/>
      <c r="C195" s="134"/>
      <c r="D195" s="106"/>
      <c r="E195" s="106"/>
      <c r="F195" s="98"/>
      <c r="G195" s="109"/>
      <c r="H195" s="109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AH195" s="104"/>
      <c r="AI195" s="104"/>
      <c r="AJ195" s="152"/>
      <c r="AK195" s="104"/>
      <c r="AL195" s="104"/>
      <c r="AM195" s="151"/>
    </row>
    <row r="196" spans="1:39">
      <c r="A196" s="106"/>
      <c r="B196" s="106"/>
      <c r="C196" s="134"/>
      <c r="D196" s="106"/>
      <c r="E196" s="106"/>
      <c r="F196" s="98"/>
      <c r="G196" s="109"/>
      <c r="H196" s="109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AH196" s="104"/>
      <c r="AI196" s="104"/>
      <c r="AJ196" s="152"/>
      <c r="AK196" s="104"/>
      <c r="AL196" s="104"/>
      <c r="AM196" s="151"/>
    </row>
    <row r="197" spans="1:39">
      <c r="A197" s="106"/>
      <c r="B197" s="106"/>
      <c r="C197" s="134"/>
      <c r="D197" s="106"/>
      <c r="E197" s="106"/>
      <c r="F197" s="98"/>
      <c r="G197" s="109"/>
      <c r="H197" s="109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AH197" s="104"/>
      <c r="AI197" s="104"/>
      <c r="AJ197" s="152"/>
      <c r="AK197" s="104"/>
      <c r="AL197" s="104"/>
      <c r="AM197" s="151"/>
    </row>
    <row r="198" spans="1:39">
      <c r="A198" s="106"/>
      <c r="B198" s="106"/>
      <c r="C198" s="134"/>
      <c r="D198" s="106"/>
      <c r="E198" s="106"/>
      <c r="F198" s="98"/>
      <c r="G198" s="109"/>
      <c r="H198" s="109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AH198" s="104"/>
      <c r="AI198" s="104"/>
      <c r="AJ198" s="152"/>
      <c r="AK198" s="104"/>
      <c r="AL198" s="104"/>
      <c r="AM198" s="151"/>
    </row>
    <row r="199" spans="1:39">
      <c r="A199" s="106"/>
      <c r="B199" s="106"/>
      <c r="C199" s="134"/>
      <c r="D199" s="106"/>
      <c r="E199" s="106"/>
      <c r="F199" s="98"/>
      <c r="G199" s="109"/>
      <c r="H199" s="109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AH199" s="104"/>
      <c r="AI199" s="104"/>
      <c r="AJ199" s="152"/>
      <c r="AK199" s="104"/>
      <c r="AL199" s="104"/>
      <c r="AM199" s="151"/>
    </row>
    <row r="200" spans="1:39">
      <c r="A200" s="106"/>
      <c r="B200" s="106"/>
      <c r="C200" s="134"/>
      <c r="D200" s="106"/>
      <c r="E200" s="106"/>
      <c r="F200" s="98"/>
      <c r="G200" s="109"/>
      <c r="H200" s="109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AH200" s="104"/>
      <c r="AI200" s="104"/>
      <c r="AJ200" s="152"/>
      <c r="AK200" s="104"/>
      <c r="AL200" s="104"/>
      <c r="AM200" s="151"/>
    </row>
    <row r="201" spans="1:39">
      <c r="A201" s="106"/>
      <c r="B201" s="106"/>
      <c r="C201" s="134"/>
      <c r="D201" s="106"/>
      <c r="E201" s="106"/>
      <c r="F201" s="98"/>
      <c r="G201" s="109"/>
      <c r="H201" s="109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AH201" s="104"/>
      <c r="AI201" s="104"/>
      <c r="AJ201" s="152"/>
      <c r="AK201" s="104"/>
      <c r="AL201" s="104"/>
      <c r="AM201" s="151"/>
    </row>
    <row r="202" spans="1:39">
      <c r="A202" s="106"/>
      <c r="B202" s="106"/>
      <c r="C202" s="134"/>
      <c r="D202" s="106"/>
      <c r="E202" s="106"/>
      <c r="F202" s="98"/>
      <c r="G202" s="109"/>
      <c r="H202" s="109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AH202" s="104"/>
      <c r="AI202" s="104"/>
      <c r="AJ202" s="152"/>
      <c r="AK202" s="104"/>
      <c r="AL202" s="104"/>
      <c r="AM202" s="151"/>
    </row>
    <row r="203" spans="1:39">
      <c r="A203" s="106"/>
      <c r="B203" s="106"/>
      <c r="C203" s="134"/>
      <c r="D203" s="106"/>
      <c r="E203" s="106"/>
      <c r="F203" s="98"/>
      <c r="G203" s="109"/>
      <c r="H203" s="109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AH203" s="104"/>
      <c r="AI203" s="104"/>
      <c r="AJ203" s="152"/>
      <c r="AK203" s="104"/>
      <c r="AL203" s="104"/>
      <c r="AM203" s="151"/>
    </row>
    <row r="204" spans="1:39">
      <c r="A204" s="106"/>
      <c r="B204" s="106"/>
      <c r="C204" s="134"/>
      <c r="D204" s="106"/>
      <c r="E204" s="106"/>
      <c r="F204" s="98"/>
      <c r="G204" s="109"/>
      <c r="H204" s="109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AH204" s="104"/>
      <c r="AI204" s="104"/>
      <c r="AJ204" s="152"/>
      <c r="AK204" s="104"/>
      <c r="AL204" s="104"/>
      <c r="AM204" s="151"/>
    </row>
    <row r="205" spans="1:39">
      <c r="A205" s="106"/>
      <c r="B205" s="106"/>
      <c r="C205" s="134"/>
      <c r="D205" s="106"/>
      <c r="E205" s="106"/>
      <c r="F205" s="98"/>
      <c r="G205" s="109"/>
      <c r="H205" s="109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AH205" s="104"/>
      <c r="AI205" s="104"/>
      <c r="AJ205" s="152"/>
      <c r="AK205" s="104"/>
      <c r="AL205" s="104"/>
      <c r="AM205" s="151"/>
    </row>
    <row r="206" spans="1:39">
      <c r="A206" s="106"/>
      <c r="B206" s="106"/>
      <c r="C206" s="134"/>
      <c r="D206" s="106"/>
      <c r="E206" s="106"/>
      <c r="F206" s="98"/>
      <c r="G206" s="109"/>
      <c r="H206" s="109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AH206" s="104"/>
      <c r="AI206" s="104"/>
      <c r="AJ206" s="152"/>
      <c r="AK206" s="104"/>
      <c r="AL206" s="104"/>
      <c r="AM206" s="151"/>
    </row>
    <row r="207" spans="1:39">
      <c r="A207" s="106"/>
      <c r="B207" s="106"/>
      <c r="C207" s="134"/>
      <c r="D207" s="106"/>
      <c r="E207" s="106"/>
      <c r="F207" s="98"/>
      <c r="G207" s="109"/>
      <c r="H207" s="109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AH207" s="104"/>
      <c r="AI207" s="104"/>
      <c r="AJ207" s="152"/>
      <c r="AK207" s="104"/>
      <c r="AL207" s="104"/>
      <c r="AM207" s="151"/>
    </row>
    <row r="208" spans="1:39">
      <c r="A208" s="106"/>
      <c r="B208" s="106"/>
      <c r="C208" s="134"/>
      <c r="D208" s="106"/>
      <c r="E208" s="106"/>
      <c r="F208" s="98"/>
      <c r="G208" s="109"/>
      <c r="H208" s="109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AH208" s="104"/>
      <c r="AI208" s="104"/>
      <c r="AJ208" s="152"/>
      <c r="AK208" s="104"/>
      <c r="AL208" s="104"/>
      <c r="AM208" s="151"/>
    </row>
    <row r="209" spans="1:39">
      <c r="A209" s="106"/>
      <c r="B209" s="106"/>
      <c r="C209" s="134"/>
      <c r="D209" s="106"/>
      <c r="E209" s="106"/>
      <c r="F209" s="98"/>
      <c r="G209" s="109"/>
      <c r="H209" s="109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AH209" s="104"/>
      <c r="AI209" s="104"/>
      <c r="AJ209" s="152"/>
      <c r="AK209" s="104"/>
      <c r="AL209" s="104"/>
      <c r="AM209" s="151"/>
    </row>
    <row r="210" spans="1:39">
      <c r="A210" s="106"/>
      <c r="B210" s="106"/>
      <c r="C210" s="134"/>
      <c r="D210" s="106"/>
      <c r="E210" s="106"/>
      <c r="F210" s="98"/>
      <c r="G210" s="109"/>
      <c r="H210" s="109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AH210" s="104"/>
      <c r="AI210" s="104"/>
      <c r="AJ210" s="152"/>
      <c r="AK210" s="104"/>
      <c r="AL210" s="104"/>
      <c r="AM210" s="151"/>
    </row>
    <row r="211" spans="1:39">
      <c r="A211" s="106"/>
      <c r="B211" s="106"/>
      <c r="C211" s="134"/>
      <c r="D211" s="106"/>
      <c r="E211" s="106"/>
      <c r="F211" s="98"/>
      <c r="G211" s="109"/>
      <c r="H211" s="109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AH211" s="104"/>
      <c r="AI211" s="104"/>
      <c r="AJ211" s="152"/>
      <c r="AK211" s="104"/>
      <c r="AL211" s="104"/>
      <c r="AM211" s="151"/>
    </row>
    <row r="212" spans="1:39">
      <c r="A212" s="106"/>
      <c r="B212" s="106"/>
      <c r="C212" s="134"/>
      <c r="D212" s="106"/>
      <c r="E212" s="106"/>
      <c r="F212" s="98"/>
      <c r="G212" s="109"/>
      <c r="H212" s="109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AH212" s="104"/>
      <c r="AI212" s="104"/>
      <c r="AJ212" s="152"/>
      <c r="AK212" s="104"/>
      <c r="AL212" s="104"/>
      <c r="AM212" s="151"/>
    </row>
    <row r="213" spans="1:39">
      <c r="A213" s="106"/>
      <c r="B213" s="106"/>
      <c r="C213" s="134"/>
      <c r="D213" s="106"/>
      <c r="E213" s="106"/>
      <c r="F213" s="98"/>
      <c r="G213" s="109"/>
      <c r="H213" s="109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AH213" s="104"/>
      <c r="AI213" s="104"/>
      <c r="AJ213" s="152"/>
      <c r="AK213" s="104"/>
      <c r="AL213" s="104"/>
      <c r="AM213" s="151"/>
    </row>
    <row r="214" spans="1:39">
      <c r="AH214" s="104"/>
      <c r="AI214" s="104"/>
      <c r="AJ214" s="152"/>
      <c r="AK214" s="104"/>
      <c r="AL214" s="104"/>
      <c r="AM214" s="151"/>
    </row>
    <row r="215" spans="1:39">
      <c r="AH215" s="104"/>
      <c r="AI215" s="104"/>
      <c r="AJ215" s="152"/>
      <c r="AK215" s="104"/>
      <c r="AL215" s="104"/>
      <c r="AM215" s="151"/>
    </row>
    <row r="216" spans="1:39">
      <c r="AH216" s="104"/>
      <c r="AI216" s="104"/>
      <c r="AJ216" s="152"/>
      <c r="AK216" s="104"/>
      <c r="AL216" s="104"/>
      <c r="AM216" s="151"/>
    </row>
    <row r="217" spans="1:39">
      <c r="AH217" s="104"/>
      <c r="AI217" s="104"/>
      <c r="AJ217" s="152"/>
      <c r="AK217" s="104"/>
      <c r="AL217" s="104"/>
      <c r="AM217" s="151"/>
    </row>
    <row r="218" spans="1:39">
      <c r="AH218" s="104"/>
      <c r="AI218" s="104"/>
      <c r="AJ218" s="152"/>
      <c r="AK218" s="104"/>
      <c r="AL218" s="104"/>
      <c r="AM218" s="151"/>
    </row>
    <row r="219" spans="1:39">
      <c r="AH219" s="104"/>
      <c r="AI219" s="104"/>
      <c r="AJ219" s="152"/>
      <c r="AK219" s="104"/>
      <c r="AL219" s="104"/>
      <c r="AM219" s="151"/>
    </row>
    <row r="220" spans="1:39">
      <c r="AH220" s="104"/>
      <c r="AI220" s="104"/>
      <c r="AJ220" s="152"/>
      <c r="AK220" s="104"/>
      <c r="AL220" s="104"/>
      <c r="AM220" s="151"/>
    </row>
    <row r="221" spans="1:39">
      <c r="AH221" s="104"/>
      <c r="AI221" s="104"/>
      <c r="AJ221" s="152"/>
      <c r="AK221" s="104"/>
      <c r="AL221" s="104"/>
      <c r="AM221" s="151"/>
    </row>
    <row r="222" spans="1:39">
      <c r="AH222" s="104"/>
      <c r="AI222" s="104"/>
      <c r="AJ222" s="152"/>
      <c r="AK222" s="104"/>
      <c r="AL222" s="104"/>
      <c r="AM222" s="151"/>
    </row>
    <row r="223" spans="1:39">
      <c r="AH223" s="104"/>
      <c r="AI223" s="104"/>
      <c r="AJ223" s="152"/>
      <c r="AK223" s="104"/>
      <c r="AL223" s="104"/>
      <c r="AM223" s="151"/>
    </row>
    <row r="224" spans="1:39">
      <c r="AH224" s="104"/>
      <c r="AI224" s="104"/>
      <c r="AJ224" s="152"/>
      <c r="AK224" s="104"/>
      <c r="AL224" s="104"/>
      <c r="AM224" s="151"/>
    </row>
    <row r="225" spans="34:39">
      <c r="AH225" s="104"/>
      <c r="AI225" s="104"/>
      <c r="AJ225" s="152"/>
      <c r="AK225" s="104"/>
      <c r="AL225" s="104"/>
      <c r="AM225" s="151"/>
    </row>
    <row r="226" spans="34:39">
      <c r="AH226" s="104"/>
      <c r="AI226" s="104"/>
      <c r="AJ226" s="152"/>
      <c r="AK226" s="104"/>
      <c r="AL226" s="104"/>
      <c r="AM226" s="151"/>
    </row>
    <row r="227" spans="34:39">
      <c r="AH227" s="104"/>
      <c r="AI227" s="104"/>
      <c r="AJ227" s="152"/>
      <c r="AK227" s="104"/>
      <c r="AL227" s="104"/>
      <c r="AM227" s="151"/>
    </row>
    <row r="228" spans="34:39">
      <c r="AH228" s="104"/>
      <c r="AI228" s="104"/>
      <c r="AJ228" s="152"/>
      <c r="AK228" s="104"/>
      <c r="AL228" s="104"/>
      <c r="AM228" s="151"/>
    </row>
    <row r="229" spans="34:39">
      <c r="AH229" s="104"/>
      <c r="AI229" s="104"/>
      <c r="AJ229" s="152"/>
      <c r="AK229" s="104"/>
      <c r="AL229" s="104"/>
      <c r="AM229" s="151"/>
    </row>
    <row r="230" spans="34:39">
      <c r="AH230" s="104"/>
      <c r="AI230" s="104"/>
      <c r="AJ230" s="152"/>
      <c r="AK230" s="104"/>
      <c r="AL230" s="104"/>
      <c r="AM230" s="151"/>
    </row>
    <row r="231" spans="34:39">
      <c r="AH231" s="104"/>
      <c r="AI231" s="104"/>
      <c r="AJ231" s="152"/>
      <c r="AK231" s="104"/>
      <c r="AL231" s="104"/>
      <c r="AM231" s="151"/>
    </row>
    <row r="232" spans="34:39">
      <c r="AH232" s="104"/>
      <c r="AI232" s="104"/>
      <c r="AJ232" s="152"/>
      <c r="AK232" s="104"/>
      <c r="AL232" s="104"/>
      <c r="AM232" s="151"/>
    </row>
    <row r="233" spans="34:39">
      <c r="AH233" s="104"/>
      <c r="AI233" s="104"/>
      <c r="AJ233" s="152"/>
      <c r="AK233" s="104"/>
      <c r="AL233" s="104"/>
      <c r="AM233" s="151"/>
    </row>
    <row r="234" spans="34:39">
      <c r="AH234" s="104"/>
      <c r="AJ234" s="152"/>
      <c r="AK234" s="104"/>
      <c r="AL234" s="104"/>
      <c r="AM234" s="151"/>
    </row>
  </sheetData>
  <autoFilter ref="A5:BD5">
    <sortState ref="A6:BD56">
      <sortCondition ref="AY5"/>
    </sortState>
  </autoFilter>
  <mergeCells count="27">
    <mergeCell ref="G3:G4"/>
    <mergeCell ref="H3:H4"/>
    <mergeCell ref="AI3:AI4"/>
    <mergeCell ref="A3:A4"/>
    <mergeCell ref="B3:B4"/>
    <mergeCell ref="C3:C4"/>
    <mergeCell ref="D3:D4"/>
    <mergeCell ref="E3:E4"/>
    <mergeCell ref="F3:F4"/>
    <mergeCell ref="AM1:AM2"/>
    <mergeCell ref="Q1:Q2"/>
    <mergeCell ref="R1:R2"/>
    <mergeCell ref="S1:S2"/>
    <mergeCell ref="T1:T2"/>
    <mergeCell ref="U1:U2"/>
    <mergeCell ref="V1:V2"/>
    <mergeCell ref="AH1:AH2"/>
    <mergeCell ref="AI1:AI2"/>
    <mergeCell ref="AJ1:AJ2"/>
    <mergeCell ref="AK1:AK2"/>
    <mergeCell ref="AL1:AL2"/>
    <mergeCell ref="P1:P2"/>
    <mergeCell ref="A1:D2"/>
    <mergeCell ref="I1:J1"/>
    <mergeCell ref="M1:M2"/>
    <mergeCell ref="N1:N2"/>
    <mergeCell ref="O1:O2"/>
  </mergeCells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J14"/>
  <sheetViews>
    <sheetView workbookViewId="0">
      <pane xSplit="1" topLeftCell="B1" activePane="topRight" state="frozen"/>
      <selection activeCell="M8" sqref="M8"/>
      <selection pane="topRight" activeCell="M8" sqref="M8"/>
    </sheetView>
  </sheetViews>
  <sheetFormatPr defaultColWidth="8.85546875" defaultRowHeight="13.5"/>
  <cols>
    <col min="1" max="1" width="7" style="13" customWidth="1"/>
    <col min="2" max="2" width="29.28515625" style="22" customWidth="1"/>
    <col min="3" max="3" width="15" style="22" customWidth="1"/>
    <col min="4" max="4" width="10.5703125" style="22" customWidth="1"/>
    <col min="5" max="5" width="16.85546875" style="22" customWidth="1"/>
    <col min="6" max="6" width="16" style="22" customWidth="1"/>
    <col min="7" max="7" width="12.7109375" style="22" hidden="1" customWidth="1"/>
    <col min="8" max="8" width="0" style="19" hidden="1" customWidth="1"/>
    <col min="9" max="9" width="15.28515625" style="20" hidden="1" customWidth="1"/>
    <col min="10" max="10" width="0" style="13" hidden="1" customWidth="1"/>
    <col min="11" max="15" width="8.85546875" style="13"/>
    <col min="16" max="16" width="10.28515625" style="13" bestFit="1" customWidth="1"/>
    <col min="17" max="17" width="14.140625" style="13" customWidth="1"/>
    <col min="18" max="16384" width="8.85546875" style="13"/>
  </cols>
  <sheetData>
    <row r="1" spans="1:10" s="7" customFormat="1" ht="15" customHeight="1">
      <c r="C1" s="25"/>
      <c r="D1" s="25"/>
      <c r="E1" s="211" t="s">
        <v>21</v>
      </c>
      <c r="F1" s="211"/>
      <c r="G1" s="211"/>
      <c r="H1" s="211"/>
    </row>
    <row r="2" spans="1:10" s="7" customFormat="1" ht="64.5" customHeight="1">
      <c r="C2" s="76"/>
      <c r="D2" s="76"/>
      <c r="E2" s="211" t="s">
        <v>26</v>
      </c>
      <c r="F2" s="211"/>
      <c r="G2" s="211"/>
      <c r="H2" s="211"/>
      <c r="I2" s="211"/>
    </row>
    <row r="3" spans="1:10" s="7" customFormat="1" ht="21" customHeight="1">
      <c r="A3" s="212" t="s">
        <v>159</v>
      </c>
      <c r="B3" s="212"/>
      <c r="C3" s="212"/>
      <c r="D3" s="212"/>
      <c r="E3" s="212"/>
      <c r="F3" s="212"/>
      <c r="G3" s="212"/>
      <c r="H3" s="212"/>
    </row>
    <row r="4" spans="1:10" s="7" customFormat="1" ht="34.5" customHeight="1">
      <c r="B4" s="210" t="s">
        <v>166</v>
      </c>
      <c r="C4" s="210"/>
      <c r="D4" s="210"/>
      <c r="E4" s="210"/>
      <c r="F4" s="210"/>
      <c r="G4" s="210"/>
      <c r="H4" s="210"/>
    </row>
    <row r="6" spans="1:10" ht="42.75">
      <c r="A6" s="9" t="s">
        <v>14</v>
      </c>
      <c r="B6" s="9" t="s">
        <v>1</v>
      </c>
      <c r="C6" s="9" t="s">
        <v>3</v>
      </c>
      <c r="D6" s="9" t="s">
        <v>4</v>
      </c>
      <c r="E6" s="9" t="s">
        <v>6</v>
      </c>
      <c r="F6" s="9" t="s">
        <v>5</v>
      </c>
      <c r="G6" s="10" t="s">
        <v>7</v>
      </c>
      <c r="H6" s="11" t="s">
        <v>8</v>
      </c>
      <c r="I6" s="12" t="s">
        <v>9</v>
      </c>
      <c r="J6" s="11" t="s">
        <v>10</v>
      </c>
    </row>
    <row r="7" spans="1:10" ht="30" customHeight="1">
      <c r="A7" s="14">
        <v>1</v>
      </c>
      <c r="B7" s="28" t="s">
        <v>79</v>
      </c>
      <c r="C7" s="16">
        <v>2012</v>
      </c>
      <c r="D7" s="16">
        <v>1</v>
      </c>
      <c r="E7" s="17">
        <v>300000</v>
      </c>
      <c r="F7" s="17">
        <f t="shared" ref="F7:F12" si="0">D7*E7</f>
        <v>300000</v>
      </c>
      <c r="G7" s="18" t="s">
        <v>11</v>
      </c>
      <c r="H7" s="19" t="e">
        <f>+CONCATENATE(B7,#REF!,C7,E7,#REF!,G7)</f>
        <v>#REF!</v>
      </c>
      <c r="I7" s="20">
        <f>+COUNTIF($H$7:$H$10,H7)</f>
        <v>4</v>
      </c>
      <c r="J7" s="21">
        <v>20</v>
      </c>
    </row>
    <row r="8" spans="1:10" ht="30" customHeight="1">
      <c r="A8" s="14">
        <v>2</v>
      </c>
      <c r="B8" s="28" t="s">
        <v>65</v>
      </c>
      <c r="C8" s="16"/>
      <c r="D8" s="16">
        <v>1</v>
      </c>
      <c r="E8" s="17">
        <v>310000</v>
      </c>
      <c r="F8" s="17">
        <f t="shared" si="0"/>
        <v>310000</v>
      </c>
      <c r="G8" s="18" t="s">
        <v>11</v>
      </c>
      <c r="H8" s="19" t="e">
        <f>+CONCATENATE(B8,#REF!,C8,E8,#REF!,G8)</f>
        <v>#REF!</v>
      </c>
      <c r="I8" s="20">
        <f>+COUNTIF($H$7:$H$10,H8)</f>
        <v>4</v>
      </c>
      <c r="J8" s="21">
        <v>20</v>
      </c>
    </row>
    <row r="9" spans="1:10" ht="30" customHeight="1">
      <c r="A9" s="14">
        <v>3</v>
      </c>
      <c r="B9" s="28" t="s">
        <v>74</v>
      </c>
      <c r="C9" s="16"/>
      <c r="D9" s="16">
        <v>1</v>
      </c>
      <c r="E9" s="17">
        <v>42000</v>
      </c>
      <c r="F9" s="17">
        <f t="shared" si="0"/>
        <v>42000</v>
      </c>
      <c r="G9" s="18" t="s">
        <v>11</v>
      </c>
      <c r="H9" s="19" t="e">
        <f>+CONCATENATE(B9,#REF!,C9,E9,#REF!,G9)</f>
        <v>#REF!</v>
      </c>
      <c r="I9" s="20">
        <f>+COUNTIF($H$7:$H$10,H9)</f>
        <v>4</v>
      </c>
      <c r="J9" s="21">
        <v>20</v>
      </c>
    </row>
    <row r="10" spans="1:10" ht="30" customHeight="1">
      <c r="A10" s="14">
        <v>4</v>
      </c>
      <c r="B10" s="28" t="s">
        <v>125</v>
      </c>
      <c r="C10" s="16">
        <v>2014</v>
      </c>
      <c r="D10" s="16">
        <v>1</v>
      </c>
      <c r="E10" s="17">
        <v>298000</v>
      </c>
      <c r="F10" s="17">
        <f t="shared" si="0"/>
        <v>298000</v>
      </c>
      <c r="G10" s="18" t="s">
        <v>11</v>
      </c>
      <c r="H10" s="19" t="e">
        <f>+CONCATENATE(B10,#REF!,C10,E10,#REF!,G10)</f>
        <v>#REF!</v>
      </c>
      <c r="I10" s="20">
        <f>+COUNTIF($H$7:$H$10,H10)</f>
        <v>4</v>
      </c>
      <c r="J10" s="21">
        <v>20</v>
      </c>
    </row>
    <row r="11" spans="1:10" ht="30" customHeight="1">
      <c r="A11" s="14">
        <v>5</v>
      </c>
      <c r="B11" s="28" t="s">
        <v>113</v>
      </c>
      <c r="C11" s="16"/>
      <c r="D11" s="16">
        <v>1</v>
      </c>
      <c r="E11" s="17">
        <v>60000</v>
      </c>
      <c r="F11" s="17">
        <f t="shared" si="0"/>
        <v>60000</v>
      </c>
      <c r="G11" s="18"/>
      <c r="J11" s="21"/>
    </row>
    <row r="12" spans="1:10" ht="30" customHeight="1">
      <c r="A12" s="14">
        <v>6</v>
      </c>
      <c r="B12" s="28" t="s">
        <v>83</v>
      </c>
      <c r="C12" s="16">
        <v>2014</v>
      </c>
      <c r="D12" s="16">
        <v>1</v>
      </c>
      <c r="E12" s="17">
        <v>9142998</v>
      </c>
      <c r="F12" s="17">
        <f t="shared" si="0"/>
        <v>9142998</v>
      </c>
      <c r="G12" s="18"/>
      <c r="J12" s="21"/>
    </row>
    <row r="13" spans="1:10" s="34" customFormat="1" ht="30" customHeight="1">
      <c r="A13" s="29"/>
      <c r="B13" s="28" t="s">
        <v>12</v>
      </c>
      <c r="C13" s="16"/>
      <c r="D13" s="9"/>
      <c r="E13" s="30"/>
      <c r="F13" s="30">
        <f>SUM(F7:F12)</f>
        <v>10152998</v>
      </c>
      <c r="G13" s="10"/>
      <c r="H13" s="31"/>
      <c r="I13" s="32"/>
      <c r="J13" s="33"/>
    </row>
    <row r="14" spans="1:10" ht="30" customHeight="1">
      <c r="B14" s="185"/>
    </row>
  </sheetData>
  <mergeCells count="4">
    <mergeCell ref="E1:H1"/>
    <mergeCell ref="A3:H3"/>
    <mergeCell ref="B4:H4"/>
    <mergeCell ref="E2:I2"/>
  </mergeCells>
  <pageMargins left="0.39370078740157483" right="0" top="0.15748031496062992" bottom="0.15748031496062992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pane xSplit="1" topLeftCell="B1" activePane="topRight" state="frozen"/>
      <selection activeCell="M8" sqref="M8"/>
      <selection pane="topRight" activeCell="M8" sqref="M8"/>
    </sheetView>
  </sheetViews>
  <sheetFormatPr defaultColWidth="8.85546875" defaultRowHeight="13.5"/>
  <cols>
    <col min="1" max="1" width="7.140625" style="13" customWidth="1"/>
    <col min="2" max="2" width="32.42578125" style="22" customWidth="1"/>
    <col min="3" max="3" width="12.140625" style="22" customWidth="1"/>
    <col min="4" max="4" width="9.140625" style="22" customWidth="1"/>
    <col min="5" max="5" width="16.140625" style="22" customWidth="1"/>
    <col min="6" max="6" width="17.140625" style="22" customWidth="1"/>
    <col min="7" max="7" width="12.7109375" style="22" hidden="1" customWidth="1"/>
    <col min="8" max="8" width="0" style="19" hidden="1" customWidth="1"/>
    <col min="9" max="9" width="15.28515625" style="20" hidden="1" customWidth="1"/>
    <col min="10" max="10" width="0" style="13" hidden="1" customWidth="1"/>
    <col min="11" max="15" width="8.85546875" style="13"/>
    <col min="16" max="16" width="10.28515625" style="13" bestFit="1" customWidth="1"/>
    <col min="17" max="17" width="14.140625" style="13" customWidth="1"/>
    <col min="18" max="16384" width="8.85546875" style="13"/>
  </cols>
  <sheetData>
    <row r="1" spans="1:10" s="7" customFormat="1" ht="15" customHeight="1">
      <c r="C1" s="25"/>
      <c r="D1" s="25"/>
      <c r="E1" s="211" t="s">
        <v>22</v>
      </c>
      <c r="F1" s="211"/>
      <c r="G1" s="211"/>
      <c r="H1" s="211"/>
    </row>
    <row r="2" spans="1:10" s="7" customFormat="1" ht="64.5" customHeight="1">
      <c r="C2" s="76"/>
      <c r="D2" s="76"/>
      <c r="E2" s="211" t="s">
        <v>26</v>
      </c>
      <c r="F2" s="211"/>
      <c r="G2" s="211"/>
      <c r="H2" s="211"/>
      <c r="I2" s="211"/>
    </row>
    <row r="3" spans="1:10" s="7" customFormat="1" ht="21" customHeight="1">
      <c r="A3" s="212" t="s">
        <v>167</v>
      </c>
      <c r="B3" s="212"/>
      <c r="C3" s="212"/>
      <c r="D3" s="212"/>
      <c r="E3" s="212"/>
      <c r="F3" s="212"/>
      <c r="G3" s="212"/>
      <c r="H3" s="212"/>
    </row>
    <row r="4" spans="1:10" s="7" customFormat="1" ht="44.25" customHeight="1">
      <c r="B4" s="211" t="s">
        <v>168</v>
      </c>
      <c r="C4" s="211"/>
      <c r="D4" s="211"/>
      <c r="E4" s="211"/>
      <c r="F4" s="211"/>
      <c r="G4" s="211"/>
      <c r="H4" s="211"/>
    </row>
    <row r="5" spans="1:10" ht="6" customHeight="1"/>
    <row r="6" spans="1:10" ht="48.75" customHeight="1">
      <c r="A6" s="16" t="s">
        <v>14</v>
      </c>
      <c r="B6" s="16" t="s">
        <v>2</v>
      </c>
      <c r="C6" s="16" t="s">
        <v>3</v>
      </c>
      <c r="D6" s="16" t="s">
        <v>4</v>
      </c>
      <c r="E6" s="16" t="s">
        <v>6</v>
      </c>
      <c r="F6" s="16" t="s">
        <v>5</v>
      </c>
      <c r="G6" s="18" t="s">
        <v>7</v>
      </c>
      <c r="H6" s="37" t="s">
        <v>8</v>
      </c>
      <c r="I6" s="38" t="s">
        <v>9</v>
      </c>
      <c r="J6" s="37" t="s">
        <v>10</v>
      </c>
    </row>
    <row r="7" spans="1:10" ht="20.100000000000001" customHeight="1">
      <c r="A7" s="14">
        <v>1</v>
      </c>
      <c r="B7" s="71" t="s">
        <v>119</v>
      </c>
      <c r="C7" s="16">
        <v>2010</v>
      </c>
      <c r="D7" s="16">
        <v>1</v>
      </c>
      <c r="E7" s="39">
        <v>255000</v>
      </c>
      <c r="F7" s="39">
        <v>255000</v>
      </c>
      <c r="G7" s="18" t="s">
        <v>11</v>
      </c>
      <c r="H7" s="19" t="e">
        <f>+CONCATENATE(#REF!,#REF!,C7,E7,#REF!,G7)</f>
        <v>#REF!</v>
      </c>
      <c r="I7" s="20">
        <f t="shared" ref="I7:I18" si="0">+COUNTIF($H$7:$H$23,H7)</f>
        <v>17</v>
      </c>
      <c r="J7" s="21">
        <v>2</v>
      </c>
    </row>
    <row r="8" spans="1:10" ht="20.100000000000001" customHeight="1">
      <c r="A8" s="14">
        <v>2</v>
      </c>
      <c r="B8" s="71" t="s">
        <v>50</v>
      </c>
      <c r="C8" s="16"/>
      <c r="D8" s="16">
        <v>1</v>
      </c>
      <c r="E8" s="39">
        <v>450000</v>
      </c>
      <c r="F8" s="39">
        <v>450000</v>
      </c>
      <c r="G8" s="18" t="s">
        <v>11</v>
      </c>
      <c r="H8" s="19" t="e">
        <f>+CONCATENATE(#REF!,#REF!,C8,E8,#REF!,G8)</f>
        <v>#REF!</v>
      </c>
      <c r="I8" s="20">
        <f t="shared" si="0"/>
        <v>17</v>
      </c>
      <c r="J8" s="21">
        <v>2</v>
      </c>
    </row>
    <row r="9" spans="1:10" ht="20.100000000000001" customHeight="1">
      <c r="A9" s="14">
        <v>3</v>
      </c>
      <c r="B9" s="71" t="s">
        <v>52</v>
      </c>
      <c r="C9" s="16"/>
      <c r="D9" s="16">
        <v>1</v>
      </c>
      <c r="E9" s="39">
        <v>243750</v>
      </c>
      <c r="F9" s="39">
        <v>243750</v>
      </c>
      <c r="G9" s="18" t="s">
        <v>11</v>
      </c>
      <c r="H9" s="19" t="e">
        <f>+CONCATENATE(#REF!,#REF!,C9,E9,#REF!,G9)</f>
        <v>#REF!</v>
      </c>
      <c r="I9" s="20">
        <f t="shared" si="0"/>
        <v>17</v>
      </c>
      <c r="J9" s="21">
        <v>2</v>
      </c>
    </row>
    <row r="10" spans="1:10" ht="20.100000000000001" customHeight="1">
      <c r="A10" s="14">
        <v>4</v>
      </c>
      <c r="B10" s="71" t="s">
        <v>53</v>
      </c>
      <c r="C10" s="16"/>
      <c r="D10" s="16">
        <v>2</v>
      </c>
      <c r="E10" s="39">
        <v>262500</v>
      </c>
      <c r="F10" s="39">
        <v>525000</v>
      </c>
      <c r="G10" s="18" t="s">
        <v>11</v>
      </c>
      <c r="H10" s="19" t="e">
        <f>+CONCATENATE(#REF!,#REF!,C10,E10,#REF!,G10)</f>
        <v>#REF!</v>
      </c>
      <c r="I10" s="20">
        <f t="shared" si="0"/>
        <v>17</v>
      </c>
      <c r="J10" s="21">
        <v>2</v>
      </c>
    </row>
    <row r="11" spans="1:10" ht="20.100000000000001" customHeight="1">
      <c r="A11" s="14">
        <v>5</v>
      </c>
      <c r="B11" s="71" t="s">
        <v>54</v>
      </c>
      <c r="C11" s="16"/>
      <c r="D11" s="16">
        <v>4</v>
      </c>
      <c r="E11" s="39">
        <v>307500</v>
      </c>
      <c r="F11" s="39">
        <v>1230000</v>
      </c>
      <c r="G11" s="18" t="s">
        <v>11</v>
      </c>
      <c r="H11" s="19" t="e">
        <f>+CONCATENATE(#REF!,#REF!,C11,E11,#REF!,G11)</f>
        <v>#REF!</v>
      </c>
      <c r="I11" s="20">
        <f t="shared" si="0"/>
        <v>17</v>
      </c>
      <c r="J11" s="21">
        <v>2</v>
      </c>
    </row>
    <row r="12" spans="1:10" ht="20.100000000000001" customHeight="1">
      <c r="A12" s="14">
        <v>6</v>
      </c>
      <c r="B12" s="71" t="s">
        <v>55</v>
      </c>
      <c r="C12" s="16"/>
      <c r="D12" s="16">
        <v>2</v>
      </c>
      <c r="E12" s="39">
        <v>210000</v>
      </c>
      <c r="F12" s="39">
        <v>420000</v>
      </c>
      <c r="G12" s="18" t="s">
        <v>11</v>
      </c>
      <c r="H12" s="19" t="e">
        <f>+CONCATENATE(#REF!,#REF!,C12,E12,#REF!,G12)</f>
        <v>#REF!</v>
      </c>
      <c r="I12" s="20">
        <f t="shared" si="0"/>
        <v>17</v>
      </c>
      <c r="J12" s="21">
        <v>2</v>
      </c>
    </row>
    <row r="13" spans="1:10" ht="20.100000000000001" customHeight="1">
      <c r="A13" s="14">
        <v>7</v>
      </c>
      <c r="B13" s="71" t="s">
        <v>56</v>
      </c>
      <c r="C13" s="16"/>
      <c r="D13" s="16">
        <v>1</v>
      </c>
      <c r="E13" s="39">
        <v>245000</v>
      </c>
      <c r="F13" s="39">
        <v>245000</v>
      </c>
      <c r="G13" s="18" t="s">
        <v>11</v>
      </c>
      <c r="H13" s="19" t="e">
        <f>+CONCATENATE(#REF!,#REF!,C13,E13,#REF!,G13)</f>
        <v>#REF!</v>
      </c>
      <c r="I13" s="20">
        <f t="shared" si="0"/>
        <v>17</v>
      </c>
      <c r="J13" s="21">
        <v>2</v>
      </c>
    </row>
    <row r="14" spans="1:10" ht="20.100000000000001" customHeight="1">
      <c r="A14" s="14">
        <v>8</v>
      </c>
      <c r="B14" s="71" t="s">
        <v>150</v>
      </c>
      <c r="C14" s="16"/>
      <c r="D14" s="16">
        <v>1</v>
      </c>
      <c r="E14" s="39">
        <v>156000</v>
      </c>
      <c r="F14" s="39">
        <v>156000</v>
      </c>
      <c r="G14" s="18" t="s">
        <v>11</v>
      </c>
      <c r="H14" s="19" t="e">
        <f>+CONCATENATE(#REF!,#REF!,C14,E14,#REF!,G14)</f>
        <v>#REF!</v>
      </c>
      <c r="I14" s="20">
        <f t="shared" si="0"/>
        <v>17</v>
      </c>
      <c r="J14" s="21">
        <v>2</v>
      </c>
    </row>
    <row r="15" spans="1:10" ht="20.100000000000001" customHeight="1">
      <c r="A15" s="14">
        <v>9</v>
      </c>
      <c r="B15" s="71" t="s">
        <v>151</v>
      </c>
      <c r="C15" s="16"/>
      <c r="D15" s="16">
        <v>1</v>
      </c>
      <c r="E15" s="39">
        <v>68000</v>
      </c>
      <c r="F15" s="39">
        <v>68000</v>
      </c>
      <c r="G15" s="18" t="s">
        <v>11</v>
      </c>
      <c r="H15" s="19" t="e">
        <f>+CONCATENATE(#REF!,#REF!,C15,E15,#REF!,G15)</f>
        <v>#REF!</v>
      </c>
      <c r="I15" s="20">
        <f t="shared" si="0"/>
        <v>17</v>
      </c>
      <c r="J15" s="21">
        <v>2</v>
      </c>
    </row>
    <row r="16" spans="1:10" ht="20.100000000000001" customHeight="1">
      <c r="A16" s="14">
        <v>10</v>
      </c>
      <c r="B16" s="71" t="s">
        <v>58</v>
      </c>
      <c r="C16" s="16"/>
      <c r="D16" s="16">
        <v>1</v>
      </c>
      <c r="E16" s="39">
        <v>145350</v>
      </c>
      <c r="F16" s="39">
        <v>145350</v>
      </c>
      <c r="G16" s="18" t="s">
        <v>11</v>
      </c>
      <c r="H16" s="19" t="e">
        <f>+CONCATENATE(#REF!,#REF!,C16,E16,#REF!,G16)</f>
        <v>#REF!</v>
      </c>
      <c r="I16" s="20">
        <f t="shared" si="0"/>
        <v>17</v>
      </c>
      <c r="J16" s="21">
        <v>2</v>
      </c>
    </row>
    <row r="17" spans="1:10" ht="20.100000000000001" customHeight="1">
      <c r="A17" s="14">
        <v>11</v>
      </c>
      <c r="B17" s="71" t="s">
        <v>59</v>
      </c>
      <c r="C17" s="16"/>
      <c r="D17" s="16">
        <v>2</v>
      </c>
      <c r="E17" s="39">
        <v>169000</v>
      </c>
      <c r="F17" s="39">
        <v>338000</v>
      </c>
      <c r="G17" s="18" t="s">
        <v>11</v>
      </c>
      <c r="H17" s="19" t="e">
        <f>+CONCATENATE(#REF!,#REF!,C17,E17,#REF!,G17)</f>
        <v>#REF!</v>
      </c>
      <c r="I17" s="20">
        <f t="shared" si="0"/>
        <v>17</v>
      </c>
      <c r="J17" s="21">
        <v>2</v>
      </c>
    </row>
    <row r="18" spans="1:10" ht="20.100000000000001" customHeight="1">
      <c r="A18" s="14">
        <v>12</v>
      </c>
      <c r="B18" s="71" t="s">
        <v>60</v>
      </c>
      <c r="C18" s="16"/>
      <c r="D18" s="16">
        <v>1</v>
      </c>
      <c r="E18" s="39">
        <v>112000</v>
      </c>
      <c r="F18" s="39">
        <v>112000</v>
      </c>
      <c r="G18" s="18" t="s">
        <v>11</v>
      </c>
      <c r="H18" s="19" t="e">
        <f>+CONCATENATE(#REF!,#REF!,C18,E18,#REF!,G18)</f>
        <v>#REF!</v>
      </c>
      <c r="I18" s="20">
        <f t="shared" si="0"/>
        <v>17</v>
      </c>
      <c r="J18" s="21">
        <v>2</v>
      </c>
    </row>
    <row r="19" spans="1:10" ht="20.100000000000001" customHeight="1">
      <c r="A19" s="14">
        <v>13</v>
      </c>
      <c r="B19" s="71" t="s">
        <v>61</v>
      </c>
      <c r="C19" s="16"/>
      <c r="D19" s="16">
        <v>2</v>
      </c>
      <c r="E19" s="39">
        <v>311000</v>
      </c>
      <c r="F19" s="39">
        <v>622000</v>
      </c>
      <c r="G19" s="18" t="s">
        <v>11</v>
      </c>
      <c r="H19" s="19" t="e">
        <f>+CONCATENATE(#REF!,#REF!,C19,E19,#REF!,G19)</f>
        <v>#REF!</v>
      </c>
      <c r="I19" s="20">
        <f t="shared" ref="I19:I20" si="1">+COUNTIF($H$7:$H$23,H19)</f>
        <v>17</v>
      </c>
      <c r="J19" s="21">
        <v>2</v>
      </c>
    </row>
    <row r="20" spans="1:10" ht="20.100000000000001" customHeight="1">
      <c r="A20" s="14">
        <v>14</v>
      </c>
      <c r="B20" s="71" t="s">
        <v>62</v>
      </c>
      <c r="C20" s="16"/>
      <c r="D20" s="16">
        <v>1</v>
      </c>
      <c r="E20" s="39">
        <v>291500</v>
      </c>
      <c r="F20" s="39">
        <v>291500</v>
      </c>
      <c r="G20" s="18" t="s">
        <v>11</v>
      </c>
      <c r="H20" s="19" t="e">
        <f>+CONCATENATE(#REF!,#REF!,C20,E20,#REF!,G20)</f>
        <v>#REF!</v>
      </c>
      <c r="I20" s="20">
        <f t="shared" si="1"/>
        <v>17</v>
      </c>
      <c r="J20" s="21">
        <v>2</v>
      </c>
    </row>
    <row r="21" spans="1:10" ht="20.100000000000001" customHeight="1">
      <c r="A21" s="14">
        <v>15</v>
      </c>
      <c r="B21" s="71" t="s">
        <v>70</v>
      </c>
      <c r="C21" s="16"/>
      <c r="D21" s="16">
        <v>1</v>
      </c>
      <c r="E21" s="39">
        <v>45400</v>
      </c>
      <c r="F21" s="39">
        <v>45400</v>
      </c>
      <c r="G21" s="18" t="s">
        <v>11</v>
      </c>
      <c r="H21" s="19" t="e">
        <f>+CONCATENATE(#REF!,#REF!,C21,E21,#REF!,G21)</f>
        <v>#REF!</v>
      </c>
      <c r="I21" s="20">
        <f>+COUNTIF($H$7:$H$23,H21)</f>
        <v>17</v>
      </c>
      <c r="J21" s="21">
        <v>2</v>
      </c>
    </row>
    <row r="22" spans="1:10" ht="20.100000000000001" customHeight="1">
      <c r="A22" s="14">
        <v>16</v>
      </c>
      <c r="B22" s="71" t="s">
        <v>71</v>
      </c>
      <c r="C22" s="16"/>
      <c r="D22" s="16">
        <v>10</v>
      </c>
      <c r="E22" s="39">
        <v>45000</v>
      </c>
      <c r="F22" s="39">
        <v>450000</v>
      </c>
      <c r="G22" s="18" t="s">
        <v>11</v>
      </c>
      <c r="H22" s="19" t="e">
        <f>+CONCATENATE(#REF!,#REF!,C22,E22,#REF!,G22)</f>
        <v>#REF!</v>
      </c>
      <c r="I22" s="20">
        <f>+COUNTIF($H$7:$H$23,H22)</f>
        <v>17</v>
      </c>
      <c r="J22" s="21">
        <v>2</v>
      </c>
    </row>
    <row r="23" spans="1:10" ht="20.100000000000001" customHeight="1">
      <c r="A23" s="14">
        <v>17</v>
      </c>
      <c r="B23" s="71" t="s">
        <v>72</v>
      </c>
      <c r="C23" s="16"/>
      <c r="D23" s="16">
        <v>4</v>
      </c>
      <c r="E23" s="39">
        <v>30000</v>
      </c>
      <c r="F23" s="39">
        <v>120000</v>
      </c>
      <c r="G23" s="18" t="s">
        <v>11</v>
      </c>
      <c r="H23" s="19" t="e">
        <f>+CONCATENATE(#REF!,#REF!,C23,E23,#REF!,G23)</f>
        <v>#REF!</v>
      </c>
      <c r="I23" s="20">
        <f>+COUNTIF($H$7:$H$23,H23)</f>
        <v>17</v>
      </c>
      <c r="J23" s="21">
        <v>2</v>
      </c>
    </row>
    <row r="24" spans="1:10" ht="20.100000000000001" customHeight="1">
      <c r="A24" s="14">
        <v>18</v>
      </c>
      <c r="B24" s="71" t="s">
        <v>76</v>
      </c>
      <c r="C24" s="16"/>
      <c r="D24" s="16">
        <v>2</v>
      </c>
      <c r="E24" s="39">
        <v>29150</v>
      </c>
      <c r="F24" s="39">
        <v>58300</v>
      </c>
      <c r="G24" s="18" t="s">
        <v>11</v>
      </c>
      <c r="H24" s="19" t="e">
        <f>+CONCATENATE(#REF!,#REF!,C24,E24,#REF!,G24)</f>
        <v>#REF!</v>
      </c>
      <c r="I24" s="20">
        <f>+COUNTIF($H$7:$H$149,H24)</f>
        <v>22</v>
      </c>
      <c r="J24" s="21">
        <v>2</v>
      </c>
    </row>
    <row r="25" spans="1:10" ht="30" customHeight="1">
      <c r="A25" s="14">
        <v>19</v>
      </c>
      <c r="B25" s="71" t="s">
        <v>106</v>
      </c>
      <c r="C25" s="16">
        <v>2017</v>
      </c>
      <c r="D25" s="16">
        <v>1</v>
      </c>
      <c r="E25" s="39">
        <v>18500</v>
      </c>
      <c r="F25" s="39">
        <v>18500</v>
      </c>
      <c r="G25" s="18" t="s">
        <v>11</v>
      </c>
      <c r="H25" s="19" t="e">
        <f>+CONCATENATE(#REF!,#REF!,C25,E25,#REF!,G25)</f>
        <v>#REF!</v>
      </c>
      <c r="I25" s="20">
        <f>+COUNTIF($H$7:$H$149,H25)</f>
        <v>22</v>
      </c>
      <c r="J25" s="21">
        <v>2</v>
      </c>
    </row>
    <row r="26" spans="1:10" ht="20.100000000000001" customHeight="1">
      <c r="A26" s="14">
        <v>20</v>
      </c>
      <c r="B26" s="71" t="s">
        <v>107</v>
      </c>
      <c r="C26" s="16">
        <v>2015</v>
      </c>
      <c r="D26" s="16">
        <v>1</v>
      </c>
      <c r="E26" s="39">
        <v>27000</v>
      </c>
      <c r="F26" s="39">
        <v>27000</v>
      </c>
      <c r="G26" s="18" t="s">
        <v>11</v>
      </c>
      <c r="H26" s="19" t="e">
        <f>+CONCATENATE(#REF!,#REF!,C26,E26,#REF!,G26)</f>
        <v>#REF!</v>
      </c>
      <c r="I26" s="20">
        <f>+COUNTIF($H$7:$H$149,H26)</f>
        <v>22</v>
      </c>
      <c r="J26" s="21">
        <v>2</v>
      </c>
    </row>
    <row r="27" spans="1:10" ht="20.100000000000001" customHeight="1">
      <c r="A27" s="14">
        <v>21</v>
      </c>
      <c r="B27" s="71" t="s">
        <v>137</v>
      </c>
      <c r="C27" s="16"/>
      <c r="D27" s="16">
        <v>2</v>
      </c>
      <c r="E27" s="39">
        <v>18750</v>
      </c>
      <c r="F27" s="39">
        <v>37500</v>
      </c>
      <c r="G27" s="18" t="s">
        <v>11</v>
      </c>
      <c r="H27" s="19" t="e">
        <f>+CONCATENATE(#REF!,#REF!,C27,E27,#REF!,G27)</f>
        <v>#REF!</v>
      </c>
      <c r="I27" s="20">
        <f>+COUNTIF($H$7:$H$149,H27)</f>
        <v>22</v>
      </c>
      <c r="J27" s="21">
        <v>2</v>
      </c>
    </row>
    <row r="28" spans="1:10" ht="20.100000000000001" customHeight="1">
      <c r="A28" s="14">
        <v>22</v>
      </c>
      <c r="B28" s="71" t="s">
        <v>138</v>
      </c>
      <c r="C28" s="16"/>
      <c r="D28" s="16">
        <v>4</v>
      </c>
      <c r="E28" s="39">
        <v>8500</v>
      </c>
      <c r="F28" s="39">
        <v>34000</v>
      </c>
      <c r="G28" s="18" t="s">
        <v>11</v>
      </c>
      <c r="H28" s="19" t="e">
        <f>+CONCATENATE(#REF!,#REF!,C28,E28,#REF!,G28)</f>
        <v>#REF!</v>
      </c>
      <c r="I28" s="20">
        <f>+COUNTIF($H$7:$H$149,H28)</f>
        <v>22</v>
      </c>
      <c r="J28" s="21">
        <v>2</v>
      </c>
    </row>
    <row r="29" spans="1:10" s="34" customFormat="1" ht="20.100000000000001" customHeight="1">
      <c r="A29" s="35"/>
      <c r="B29" s="35" t="s">
        <v>12</v>
      </c>
      <c r="C29" s="9"/>
      <c r="D29" s="9">
        <f>SUM(D7:D28)</f>
        <v>46</v>
      </c>
      <c r="E29" s="72"/>
      <c r="F29" s="72">
        <f>SUM(F7:F28)</f>
        <v>5892300</v>
      </c>
      <c r="G29" s="10"/>
      <c r="H29" s="31"/>
      <c r="I29" s="32"/>
      <c r="J29" s="33"/>
    </row>
  </sheetData>
  <mergeCells count="4">
    <mergeCell ref="E1:H1"/>
    <mergeCell ref="A3:H3"/>
    <mergeCell ref="B4:H4"/>
    <mergeCell ref="E2:I2"/>
  </mergeCells>
  <pageMargins left="0.39370078740157483" right="0" top="0.19685039370078741" bottom="0" header="0.39370078740157483" footer="0.3937007874015748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M17"/>
  <sheetViews>
    <sheetView workbookViewId="0">
      <pane xSplit="1" topLeftCell="B1" activePane="topRight" state="frozen"/>
      <selection activeCell="M8" sqref="M8"/>
      <selection pane="topRight" activeCell="M8" sqref="M8"/>
    </sheetView>
  </sheetViews>
  <sheetFormatPr defaultColWidth="8.85546875" defaultRowHeight="13.5"/>
  <cols>
    <col min="1" max="1" width="5.42578125" style="13" customWidth="1"/>
    <col min="2" max="2" width="31.140625" style="22" customWidth="1"/>
    <col min="3" max="3" width="12.140625" style="22" customWidth="1"/>
    <col min="4" max="4" width="12.28515625" style="22" customWidth="1"/>
    <col min="5" max="5" width="15" style="22" customWidth="1"/>
    <col min="6" max="6" width="17" style="22" customWidth="1"/>
    <col min="7" max="7" width="12.7109375" style="22" hidden="1" customWidth="1"/>
    <col min="8" max="8" width="0" style="19" hidden="1" customWidth="1"/>
    <col min="9" max="9" width="15.28515625" style="20" hidden="1" customWidth="1"/>
    <col min="10" max="10" width="0" style="13" hidden="1" customWidth="1"/>
    <col min="11" max="15" width="8.85546875" style="13"/>
    <col min="16" max="16" width="10.28515625" style="13" bestFit="1" customWidth="1"/>
    <col min="17" max="17" width="14.140625" style="13" customWidth="1"/>
    <col min="18" max="16384" width="8.85546875" style="13"/>
  </cols>
  <sheetData>
    <row r="1" spans="1:13" s="7" customFormat="1" ht="15" customHeight="1">
      <c r="C1" s="74"/>
      <c r="D1" s="74"/>
      <c r="E1" s="211" t="s">
        <v>23</v>
      </c>
      <c r="F1" s="211"/>
      <c r="G1" s="211"/>
      <c r="H1" s="211"/>
    </row>
    <row r="2" spans="1:13" s="7" customFormat="1" ht="64.5" customHeight="1">
      <c r="C2" s="76"/>
      <c r="D2" s="76"/>
      <c r="E2" s="211" t="s">
        <v>26</v>
      </c>
      <c r="F2" s="211"/>
      <c r="G2" s="211"/>
      <c r="H2" s="211"/>
      <c r="I2" s="211"/>
    </row>
    <row r="3" spans="1:13" s="7" customFormat="1" ht="21" customHeight="1">
      <c r="A3" s="212" t="s">
        <v>167</v>
      </c>
      <c r="B3" s="212"/>
      <c r="C3" s="212"/>
      <c r="D3" s="212"/>
      <c r="E3" s="212"/>
      <c r="F3" s="212"/>
      <c r="G3" s="212"/>
      <c r="H3" s="212"/>
    </row>
    <row r="4" spans="1:13" s="7" customFormat="1" ht="44.25" customHeight="1">
      <c r="B4" s="211" t="s">
        <v>169</v>
      </c>
      <c r="C4" s="211"/>
      <c r="D4" s="211"/>
      <c r="E4" s="211"/>
      <c r="F4" s="211"/>
      <c r="G4" s="211"/>
      <c r="H4" s="211"/>
    </row>
    <row r="6" spans="1:13" ht="50.25" customHeight="1">
      <c r="A6" s="16" t="s">
        <v>14</v>
      </c>
      <c r="B6" s="16" t="s">
        <v>1</v>
      </c>
      <c r="C6" s="16" t="s">
        <v>3</v>
      </c>
      <c r="D6" s="16" t="s">
        <v>4</v>
      </c>
      <c r="E6" s="16" t="s">
        <v>6</v>
      </c>
      <c r="F6" s="16" t="s">
        <v>5</v>
      </c>
      <c r="G6" s="18" t="s">
        <v>7</v>
      </c>
      <c r="H6" s="37" t="s">
        <v>8</v>
      </c>
      <c r="I6" s="38" t="s">
        <v>9</v>
      </c>
      <c r="J6" s="37" t="s">
        <v>10</v>
      </c>
    </row>
    <row r="7" spans="1:13" ht="30" customHeight="1">
      <c r="A7" s="14">
        <v>1</v>
      </c>
      <c r="B7" s="28" t="s">
        <v>48</v>
      </c>
      <c r="C7" s="16"/>
      <c r="D7" s="16">
        <v>1</v>
      </c>
      <c r="E7" s="17">
        <v>168750</v>
      </c>
      <c r="F7" s="17">
        <f t="shared" ref="F7:F14" si="0">D7*E7</f>
        <v>168750</v>
      </c>
      <c r="G7" s="18" t="s">
        <v>11</v>
      </c>
      <c r="H7" s="19" t="e">
        <f>+CONCATENATE(B7,#REF!,C7,E7,#REF!,G7)</f>
        <v>#REF!</v>
      </c>
      <c r="I7" s="20">
        <f>+COUNTIF($H$7:$H$16,H7)</f>
        <v>5</v>
      </c>
      <c r="J7" s="21">
        <v>6</v>
      </c>
    </row>
    <row r="8" spans="1:13" ht="30" customHeight="1">
      <c r="A8" s="14">
        <v>2</v>
      </c>
      <c r="B8" s="28" t="s">
        <v>69</v>
      </c>
      <c r="C8" s="16"/>
      <c r="D8" s="16">
        <v>1</v>
      </c>
      <c r="E8" s="17">
        <v>40000</v>
      </c>
      <c r="F8" s="17">
        <f t="shared" si="0"/>
        <v>40000</v>
      </c>
      <c r="G8" s="18" t="s">
        <v>11</v>
      </c>
      <c r="H8" s="19" t="e">
        <f>+CONCATENATE(B8,#REF!,C8,E8,#REF!,G8)</f>
        <v>#REF!</v>
      </c>
      <c r="I8" s="20">
        <f>+COUNTIF($H$7:$H$16,H8)</f>
        <v>5</v>
      </c>
      <c r="J8" s="21">
        <v>6</v>
      </c>
    </row>
    <row r="9" spans="1:13" ht="30" customHeight="1">
      <c r="A9" s="14">
        <v>3</v>
      </c>
      <c r="B9" s="28" t="s">
        <v>121</v>
      </c>
      <c r="C9" s="16"/>
      <c r="D9" s="16">
        <v>1</v>
      </c>
      <c r="E9" s="17">
        <v>288000</v>
      </c>
      <c r="F9" s="17">
        <f t="shared" si="0"/>
        <v>288000</v>
      </c>
      <c r="G9" s="18" t="s">
        <v>11</v>
      </c>
      <c r="H9" s="19" t="e">
        <f>+CONCATENATE(B9,#REF!,C9,E9,#REF!,G9)</f>
        <v>#REF!</v>
      </c>
      <c r="I9" s="20">
        <f>+COUNTIF($H$7:$H$16,H9)</f>
        <v>5</v>
      </c>
      <c r="J9" s="21">
        <v>6</v>
      </c>
      <c r="K9" s="208"/>
      <c r="L9" s="208"/>
      <c r="M9" s="208"/>
    </row>
    <row r="10" spans="1:13" ht="30" customHeight="1">
      <c r="A10" s="14">
        <v>4</v>
      </c>
      <c r="B10" s="28" t="s">
        <v>129</v>
      </c>
      <c r="C10" s="16"/>
      <c r="D10" s="16">
        <v>1</v>
      </c>
      <c r="E10" s="17">
        <v>10000</v>
      </c>
      <c r="F10" s="17">
        <f t="shared" si="0"/>
        <v>10000</v>
      </c>
      <c r="G10" s="18" t="s">
        <v>11</v>
      </c>
      <c r="H10" s="19" t="e">
        <f>+CONCATENATE(B10,#REF!,C10,E10,#REF!,G10)</f>
        <v>#REF!</v>
      </c>
      <c r="I10" s="20">
        <f>+COUNTIF($H$7:$H$16,H10)</f>
        <v>5</v>
      </c>
      <c r="J10" s="21">
        <v>6</v>
      </c>
    </row>
    <row r="11" spans="1:13" ht="30" customHeight="1">
      <c r="A11" s="14">
        <v>5</v>
      </c>
      <c r="B11" s="28" t="s">
        <v>131</v>
      </c>
      <c r="C11" s="16"/>
      <c r="D11" s="16">
        <v>1</v>
      </c>
      <c r="E11" s="17">
        <v>7500</v>
      </c>
      <c r="F11" s="17">
        <f t="shared" si="0"/>
        <v>7500</v>
      </c>
      <c r="G11" s="18" t="s">
        <v>11</v>
      </c>
      <c r="H11" s="19" t="e">
        <f>+CONCATENATE(B11,#REF!,C11,E11,#REF!,G11)</f>
        <v>#REF!</v>
      </c>
      <c r="I11" s="20">
        <f>+COUNTIF($H$7:$H$16,H11)</f>
        <v>5</v>
      </c>
      <c r="J11" s="21">
        <v>6</v>
      </c>
    </row>
    <row r="12" spans="1:13" ht="30" customHeight="1">
      <c r="A12" s="14">
        <v>6</v>
      </c>
      <c r="B12" s="28" t="s">
        <v>128</v>
      </c>
      <c r="C12" s="16"/>
      <c r="D12" s="16">
        <v>1</v>
      </c>
      <c r="E12" s="17">
        <v>20000</v>
      </c>
      <c r="F12" s="17">
        <f t="shared" si="0"/>
        <v>20000</v>
      </c>
      <c r="G12" s="18"/>
      <c r="J12" s="21"/>
    </row>
    <row r="13" spans="1:13" ht="30" customHeight="1">
      <c r="A13" s="14">
        <v>7</v>
      </c>
      <c r="B13" s="28" t="s">
        <v>46</v>
      </c>
      <c r="C13" s="16"/>
      <c r="D13" s="16">
        <v>2</v>
      </c>
      <c r="E13" s="17">
        <v>131500</v>
      </c>
      <c r="F13" s="17">
        <f t="shared" si="0"/>
        <v>263000</v>
      </c>
      <c r="G13" s="18"/>
      <c r="J13" s="21"/>
    </row>
    <row r="14" spans="1:13" ht="30" customHeight="1">
      <c r="A14" s="14">
        <v>8</v>
      </c>
      <c r="B14" s="28" t="s">
        <v>156</v>
      </c>
      <c r="C14" s="16"/>
      <c r="D14" s="16">
        <v>1</v>
      </c>
      <c r="E14" s="17">
        <v>15750</v>
      </c>
      <c r="F14" s="17">
        <f t="shared" si="0"/>
        <v>15750</v>
      </c>
      <c r="G14" s="18"/>
      <c r="J14" s="21"/>
    </row>
    <row r="15" spans="1:13" ht="30" customHeight="1">
      <c r="A15" s="14">
        <v>9</v>
      </c>
      <c r="B15" s="28" t="s">
        <v>15</v>
      </c>
      <c r="C15" s="16"/>
      <c r="D15" s="16">
        <v>50</v>
      </c>
      <c r="E15" s="17">
        <v>3500</v>
      </c>
      <c r="F15" s="17">
        <v>175000</v>
      </c>
      <c r="G15" s="18"/>
      <c r="J15" s="21"/>
    </row>
    <row r="16" spans="1:13" ht="30" customHeight="1">
      <c r="A16" s="14">
        <v>10</v>
      </c>
      <c r="B16" s="28" t="s">
        <v>74</v>
      </c>
      <c r="C16" s="16"/>
      <c r="D16" s="16">
        <v>1</v>
      </c>
      <c r="E16" s="17">
        <v>42000</v>
      </c>
      <c r="F16" s="17">
        <v>42000</v>
      </c>
      <c r="G16" s="18"/>
      <c r="J16" s="21"/>
    </row>
    <row r="17" spans="1:10" s="34" customFormat="1" ht="30" customHeight="1">
      <c r="A17" s="29"/>
      <c r="B17" s="28" t="s">
        <v>12</v>
      </c>
      <c r="C17" s="16"/>
      <c r="D17" s="9"/>
      <c r="E17" s="30"/>
      <c r="F17" s="30">
        <f>SUM(F7:F16)</f>
        <v>1030000</v>
      </c>
      <c r="G17" s="10"/>
      <c r="H17" s="31"/>
      <c r="I17" s="32"/>
      <c r="J17" s="33"/>
    </row>
  </sheetData>
  <mergeCells count="5">
    <mergeCell ref="E1:H1"/>
    <mergeCell ref="A3:H3"/>
    <mergeCell ref="B4:H4"/>
    <mergeCell ref="E2:I2"/>
    <mergeCell ref="K9:M9"/>
  </mergeCells>
  <pageMargins left="0.39370078740157483" right="0" top="0.15748031496062992" bottom="0.15748031496062992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J10"/>
  <sheetViews>
    <sheetView workbookViewId="0">
      <pane xSplit="1" topLeftCell="B1" activePane="topRight" state="frozen"/>
      <selection activeCell="M8" sqref="M8"/>
      <selection pane="topRight" activeCell="M8" sqref="M8"/>
    </sheetView>
  </sheetViews>
  <sheetFormatPr defaultColWidth="8.85546875" defaultRowHeight="13.5"/>
  <cols>
    <col min="1" max="1" width="5.42578125" style="13" customWidth="1"/>
    <col min="2" max="2" width="34.85546875" style="22" customWidth="1"/>
    <col min="3" max="3" width="11.42578125" style="22" customWidth="1"/>
    <col min="4" max="4" width="8.42578125" style="22" customWidth="1"/>
    <col min="5" max="5" width="16.5703125" style="22" customWidth="1"/>
    <col min="6" max="6" width="17.42578125" style="22" customWidth="1"/>
    <col min="7" max="7" width="12.7109375" style="22" hidden="1" customWidth="1"/>
    <col min="8" max="8" width="0" style="19" hidden="1" customWidth="1"/>
    <col min="9" max="9" width="15.28515625" style="20" hidden="1" customWidth="1"/>
    <col min="10" max="10" width="3.7109375" style="13" hidden="1" customWidth="1"/>
    <col min="11" max="15" width="8.85546875" style="13"/>
    <col min="16" max="16" width="10.28515625" style="13" bestFit="1" customWidth="1"/>
    <col min="17" max="17" width="14.140625" style="13" customWidth="1"/>
    <col min="18" max="16384" width="8.85546875" style="13"/>
  </cols>
  <sheetData>
    <row r="1" spans="1:10" s="7" customFormat="1" ht="15" customHeight="1">
      <c r="C1" s="25"/>
      <c r="D1" s="25"/>
      <c r="E1" s="211" t="s">
        <v>24</v>
      </c>
      <c r="F1" s="211"/>
      <c r="G1" s="211"/>
      <c r="H1" s="211"/>
    </row>
    <row r="2" spans="1:10" s="7" customFormat="1" ht="64.5" customHeight="1">
      <c r="C2" s="76"/>
      <c r="D2" s="76"/>
      <c r="E2" s="211" t="s">
        <v>26</v>
      </c>
      <c r="F2" s="211"/>
      <c r="G2" s="211"/>
      <c r="H2" s="211"/>
      <c r="I2" s="211"/>
    </row>
    <row r="3" spans="1:10" s="7" customFormat="1" ht="21" customHeight="1">
      <c r="A3" s="212" t="s">
        <v>167</v>
      </c>
      <c r="B3" s="212"/>
      <c r="C3" s="212"/>
      <c r="D3" s="212"/>
      <c r="E3" s="212"/>
      <c r="F3" s="212"/>
      <c r="G3" s="212"/>
      <c r="H3" s="212"/>
    </row>
    <row r="4" spans="1:10" s="7" customFormat="1" ht="46.5" customHeight="1">
      <c r="B4" s="211" t="s">
        <v>170</v>
      </c>
      <c r="C4" s="211"/>
      <c r="D4" s="211"/>
      <c r="E4" s="211"/>
      <c r="F4" s="211"/>
      <c r="G4" s="211"/>
      <c r="H4" s="211"/>
    </row>
    <row r="7" spans="1:10" ht="71.25" customHeight="1">
      <c r="A7" s="16" t="s">
        <v>14</v>
      </c>
      <c r="B7" s="16" t="s">
        <v>1</v>
      </c>
      <c r="C7" s="16" t="s">
        <v>3</v>
      </c>
      <c r="D7" s="16" t="s">
        <v>4</v>
      </c>
      <c r="E7" s="16" t="s">
        <v>6</v>
      </c>
      <c r="F7" s="16" t="s">
        <v>5</v>
      </c>
      <c r="G7" s="18" t="s">
        <v>7</v>
      </c>
      <c r="H7" s="37" t="s">
        <v>8</v>
      </c>
      <c r="I7" s="38" t="s">
        <v>9</v>
      </c>
      <c r="J7" s="37" t="s">
        <v>10</v>
      </c>
    </row>
    <row r="8" spans="1:10" ht="30" customHeight="1">
      <c r="A8" s="14">
        <v>1</v>
      </c>
      <c r="B8" s="28" t="s">
        <v>125</v>
      </c>
      <c r="C8" s="16">
        <v>2014</v>
      </c>
      <c r="D8" s="16">
        <v>1</v>
      </c>
      <c r="E8" s="17">
        <v>298000</v>
      </c>
      <c r="F8" s="17">
        <f>D8*E8</f>
        <v>298000</v>
      </c>
      <c r="G8" s="18" t="s">
        <v>11</v>
      </c>
      <c r="H8" s="19" t="e">
        <f>+CONCATENATE(B8,#REF!,C8,E8,#REF!,G8)</f>
        <v>#REF!</v>
      </c>
      <c r="I8" s="20">
        <f>+COUNTIF($H$8:$H$10,H8)</f>
        <v>2</v>
      </c>
      <c r="J8" s="21">
        <v>5</v>
      </c>
    </row>
    <row r="9" spans="1:10" ht="30" customHeight="1">
      <c r="A9" s="14">
        <v>2</v>
      </c>
      <c r="B9" s="28" t="s">
        <v>149</v>
      </c>
      <c r="C9" s="16"/>
      <c r="D9" s="16">
        <v>50</v>
      </c>
      <c r="E9" s="17">
        <v>4920</v>
      </c>
      <c r="F9" s="17">
        <f>D9*E9</f>
        <v>246000</v>
      </c>
      <c r="G9" s="18" t="s">
        <v>11</v>
      </c>
      <c r="H9" s="19" t="e">
        <f>+CONCATENATE(B9,#REF!,C9,E9,#REF!,G9)</f>
        <v>#REF!</v>
      </c>
      <c r="I9" s="20">
        <f>+COUNTIF($H$8:$H$10,H9)</f>
        <v>2</v>
      </c>
      <c r="J9" s="21">
        <v>5</v>
      </c>
    </row>
    <row r="10" spans="1:10" s="34" customFormat="1" ht="30" customHeight="1">
      <c r="A10" s="29"/>
      <c r="B10" s="27" t="s">
        <v>12</v>
      </c>
      <c r="C10" s="9"/>
      <c r="D10" s="9">
        <f>SUM(D8:D9)</f>
        <v>51</v>
      </c>
      <c r="E10" s="30"/>
      <c r="F10" s="30">
        <f>SUM(F8:F9)</f>
        <v>544000</v>
      </c>
      <c r="G10" s="10"/>
      <c r="H10" s="31"/>
      <c r="I10" s="32"/>
      <c r="J10" s="33"/>
    </row>
  </sheetData>
  <mergeCells count="4">
    <mergeCell ref="E1:H1"/>
    <mergeCell ref="A3:H3"/>
    <mergeCell ref="B4:H4"/>
    <mergeCell ref="E2:I2"/>
  </mergeCells>
  <pageMargins left="0.39370078740157483" right="0" top="0.19685039370078741" bottom="0.15748031496062992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I18"/>
  <sheetViews>
    <sheetView workbookViewId="0">
      <pane xSplit="1" topLeftCell="B1" activePane="topRight" state="frozen"/>
      <selection activeCell="M8" sqref="M8"/>
      <selection pane="topRight" activeCell="M8" sqref="M8"/>
    </sheetView>
  </sheetViews>
  <sheetFormatPr defaultColWidth="8.85546875" defaultRowHeight="13.5"/>
  <cols>
    <col min="1" max="1" width="7.28515625" style="13" customWidth="1"/>
    <col min="2" max="2" width="31.42578125" style="22" customWidth="1"/>
    <col min="3" max="3" width="12.140625" style="22" customWidth="1"/>
    <col min="4" max="4" width="9.5703125" style="22" customWidth="1"/>
    <col min="5" max="5" width="16" style="22" customWidth="1"/>
    <col min="6" max="6" width="15.28515625" style="22" customWidth="1"/>
    <col min="7" max="7" width="12.7109375" style="22" hidden="1" customWidth="1"/>
    <col min="8" max="8" width="0" style="19" hidden="1" customWidth="1"/>
    <col min="9" max="9" width="15.28515625" style="20" hidden="1" customWidth="1"/>
    <col min="10" max="15" width="8.85546875" style="13"/>
    <col min="16" max="16" width="10.28515625" style="13" bestFit="1" customWidth="1"/>
    <col min="17" max="17" width="14.140625" style="13" customWidth="1"/>
    <col min="18" max="16384" width="8.85546875" style="13"/>
  </cols>
  <sheetData>
    <row r="1" spans="1:9" s="7" customFormat="1" ht="15" customHeight="1">
      <c r="C1" s="25"/>
      <c r="D1" s="25"/>
      <c r="E1" s="211" t="s">
        <v>147</v>
      </c>
      <c r="F1" s="211"/>
      <c r="G1" s="211"/>
      <c r="H1" s="211"/>
    </row>
    <row r="2" spans="1:9" s="7" customFormat="1" ht="64.5" customHeight="1">
      <c r="C2" s="76"/>
      <c r="D2" s="76"/>
      <c r="E2" s="211" t="s">
        <v>26</v>
      </c>
      <c r="F2" s="211"/>
      <c r="G2" s="211"/>
      <c r="H2" s="211"/>
      <c r="I2" s="211"/>
    </row>
    <row r="3" spans="1:9" s="7" customFormat="1" ht="21" customHeight="1">
      <c r="A3" s="212" t="s">
        <v>159</v>
      </c>
      <c r="B3" s="212"/>
      <c r="C3" s="212"/>
      <c r="D3" s="212"/>
      <c r="E3" s="212"/>
      <c r="F3" s="212"/>
      <c r="G3" s="212"/>
      <c r="H3" s="212"/>
    </row>
    <row r="4" spans="1:9" s="7" customFormat="1" ht="34.5" customHeight="1">
      <c r="B4" s="210" t="s">
        <v>171</v>
      </c>
      <c r="C4" s="210"/>
      <c r="D4" s="210"/>
      <c r="E4" s="210"/>
      <c r="F4" s="210"/>
      <c r="G4" s="210"/>
      <c r="H4" s="210"/>
    </row>
    <row r="6" spans="1:9" ht="51" customHeight="1">
      <c r="A6" s="16" t="s">
        <v>14</v>
      </c>
      <c r="B6" s="16" t="s">
        <v>1</v>
      </c>
      <c r="C6" s="16" t="s">
        <v>3</v>
      </c>
      <c r="D6" s="16" t="s">
        <v>4</v>
      </c>
      <c r="E6" s="16" t="s">
        <v>6</v>
      </c>
      <c r="F6" s="16" t="s">
        <v>5</v>
      </c>
      <c r="G6" s="18" t="s">
        <v>7</v>
      </c>
      <c r="H6" s="37" t="s">
        <v>8</v>
      </c>
      <c r="I6" s="38" t="s">
        <v>9</v>
      </c>
    </row>
    <row r="7" spans="1:9" ht="30" customHeight="1">
      <c r="A7" s="14">
        <v>1</v>
      </c>
      <c r="B7" s="28" t="s">
        <v>77</v>
      </c>
      <c r="C7" s="16"/>
      <c r="D7" s="16">
        <v>50</v>
      </c>
      <c r="E7" s="17">
        <v>37000</v>
      </c>
      <c r="F7" s="17">
        <f t="shared" ref="F7:F16" si="0">D7*E7</f>
        <v>1850000</v>
      </c>
      <c r="G7" s="18" t="s">
        <v>11</v>
      </c>
      <c r="H7" s="19" t="e">
        <f>+CONCATENATE(B7,#REF!,C7,E7,#REF!,G7)</f>
        <v>#REF!</v>
      </c>
      <c r="I7" s="20">
        <f>+COUNTIF($H$7:$H$17,H7)</f>
        <v>2</v>
      </c>
    </row>
    <row r="8" spans="1:9" ht="30" customHeight="1">
      <c r="A8" s="14">
        <v>2</v>
      </c>
      <c r="B8" s="28" t="s">
        <v>88</v>
      </c>
      <c r="C8" s="16">
        <v>2013</v>
      </c>
      <c r="D8" s="16">
        <v>20</v>
      </c>
      <c r="E8" s="17">
        <v>25000</v>
      </c>
      <c r="F8" s="17">
        <f t="shared" si="0"/>
        <v>500000</v>
      </c>
      <c r="G8" s="18" t="s">
        <v>11</v>
      </c>
      <c r="H8" s="19" t="e">
        <f>+CONCATENATE(B8,#REF!,C8,E8,#REF!,G8)</f>
        <v>#REF!</v>
      </c>
      <c r="I8" s="20">
        <f>+COUNTIF($H$7:$H$17,H8)</f>
        <v>2</v>
      </c>
    </row>
    <row r="9" spans="1:9" ht="30" customHeight="1">
      <c r="A9" s="14">
        <v>3</v>
      </c>
      <c r="B9" s="28" t="s">
        <v>110</v>
      </c>
      <c r="C9" s="16"/>
      <c r="D9" s="16">
        <v>1</v>
      </c>
      <c r="E9" s="17">
        <v>292230</v>
      </c>
      <c r="F9" s="17">
        <f t="shared" si="0"/>
        <v>292230</v>
      </c>
      <c r="G9" s="18"/>
    </row>
    <row r="10" spans="1:9" ht="30" customHeight="1">
      <c r="A10" s="14">
        <v>4</v>
      </c>
      <c r="B10" s="28" t="s">
        <v>112</v>
      </c>
      <c r="C10" s="16"/>
      <c r="D10" s="16">
        <v>1</v>
      </c>
      <c r="E10" s="17">
        <v>66850</v>
      </c>
      <c r="F10" s="17">
        <f t="shared" si="0"/>
        <v>66850</v>
      </c>
      <c r="G10" s="18"/>
    </row>
    <row r="11" spans="1:9" ht="30" customHeight="1">
      <c r="A11" s="14">
        <v>5</v>
      </c>
      <c r="B11" s="28" t="s">
        <v>63</v>
      </c>
      <c r="C11" s="16"/>
      <c r="D11" s="16">
        <v>1</v>
      </c>
      <c r="E11" s="17">
        <v>365000</v>
      </c>
      <c r="F11" s="17">
        <f t="shared" si="0"/>
        <v>365000</v>
      </c>
      <c r="G11" s="18"/>
    </row>
    <row r="12" spans="1:9" ht="30" customHeight="1">
      <c r="A12" s="14">
        <v>6</v>
      </c>
      <c r="B12" s="28" t="s">
        <v>139</v>
      </c>
      <c r="C12" s="16"/>
      <c r="D12" s="16">
        <v>25</v>
      </c>
      <c r="E12" s="17">
        <v>7210</v>
      </c>
      <c r="F12" s="17">
        <f t="shared" si="0"/>
        <v>180250</v>
      </c>
      <c r="G12" s="18"/>
    </row>
    <row r="13" spans="1:9" ht="30" customHeight="1">
      <c r="A13" s="14">
        <v>7</v>
      </c>
      <c r="B13" s="28" t="s">
        <v>74</v>
      </c>
      <c r="C13" s="16"/>
      <c r="D13" s="16">
        <v>10</v>
      </c>
      <c r="E13" s="17">
        <v>42000</v>
      </c>
      <c r="F13" s="17">
        <f t="shared" si="0"/>
        <v>420000</v>
      </c>
      <c r="G13" s="18"/>
    </row>
    <row r="14" spans="1:9" ht="30" customHeight="1">
      <c r="A14" s="14">
        <v>8</v>
      </c>
      <c r="B14" s="28" t="s">
        <v>157</v>
      </c>
      <c r="C14" s="16"/>
      <c r="D14" s="16">
        <v>10</v>
      </c>
      <c r="E14" s="17">
        <v>147000</v>
      </c>
      <c r="F14" s="17">
        <f t="shared" si="0"/>
        <v>1470000</v>
      </c>
      <c r="G14" s="18"/>
    </row>
    <row r="15" spans="1:9" ht="30" customHeight="1">
      <c r="A15" s="14">
        <v>9</v>
      </c>
      <c r="B15" s="28" t="s">
        <v>158</v>
      </c>
      <c r="C15" s="16"/>
      <c r="D15" s="16">
        <v>10</v>
      </c>
      <c r="E15" s="17">
        <v>112000</v>
      </c>
      <c r="F15" s="17">
        <f t="shared" si="0"/>
        <v>1120000</v>
      </c>
      <c r="G15" s="18"/>
    </row>
    <row r="16" spans="1:9" ht="30" customHeight="1">
      <c r="A16" s="14">
        <v>10</v>
      </c>
      <c r="B16" s="28" t="s">
        <v>15</v>
      </c>
      <c r="C16" s="16"/>
      <c r="D16" s="16">
        <v>22</v>
      </c>
      <c r="E16" s="17">
        <v>12000</v>
      </c>
      <c r="F16" s="17">
        <f t="shared" si="0"/>
        <v>264000</v>
      </c>
      <c r="G16" s="18"/>
    </row>
    <row r="17" spans="1:9" s="34" customFormat="1" ht="30" customHeight="1">
      <c r="A17" s="29"/>
      <c r="B17" s="27" t="s">
        <v>12</v>
      </c>
      <c r="C17" s="9"/>
      <c r="D17" s="9"/>
      <c r="E17" s="30"/>
      <c r="F17" s="30">
        <f>SUM(F7:F16)</f>
        <v>6528330</v>
      </c>
      <c r="G17" s="10"/>
      <c r="H17" s="31"/>
      <c r="I17" s="32"/>
    </row>
    <row r="18" spans="1:9" ht="30" customHeight="1"/>
  </sheetData>
  <mergeCells count="4">
    <mergeCell ref="E1:H1"/>
    <mergeCell ref="A3:H3"/>
    <mergeCell ref="B4:H4"/>
    <mergeCell ref="E2:I2"/>
  </mergeCells>
  <pageMargins left="0.39370078740157483" right="0" top="0.15748031496062992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J27"/>
  <sheetViews>
    <sheetView workbookViewId="0">
      <pane xSplit="1" topLeftCell="B1" activePane="topRight" state="frozen"/>
      <selection activeCell="M8" sqref="M8"/>
      <selection pane="topRight" activeCell="M8" sqref="M8"/>
    </sheetView>
  </sheetViews>
  <sheetFormatPr defaultColWidth="8.85546875" defaultRowHeight="13.5"/>
  <cols>
    <col min="1" max="1" width="5" style="13" customWidth="1"/>
    <col min="2" max="2" width="33.85546875" style="22" customWidth="1"/>
    <col min="3" max="3" width="12.85546875" style="22" customWidth="1"/>
    <col min="4" max="4" width="9" style="22" customWidth="1"/>
    <col min="5" max="5" width="15.7109375" style="22" customWidth="1"/>
    <col min="6" max="6" width="17.42578125" style="22" customWidth="1"/>
    <col min="7" max="7" width="12.7109375" style="22" hidden="1" customWidth="1"/>
    <col min="8" max="8" width="0" style="19" hidden="1" customWidth="1"/>
    <col min="9" max="9" width="15.28515625" style="20" hidden="1" customWidth="1"/>
    <col min="10" max="10" width="0" style="13" hidden="1" customWidth="1"/>
    <col min="11" max="15" width="8.85546875" style="13"/>
    <col min="16" max="16" width="10.28515625" style="13" bestFit="1" customWidth="1"/>
    <col min="17" max="17" width="14.140625" style="13" customWidth="1"/>
    <col min="18" max="16384" width="8.85546875" style="13"/>
  </cols>
  <sheetData>
    <row r="1" spans="1:10" s="7" customFormat="1" ht="15" customHeight="1">
      <c r="C1" s="178"/>
      <c r="D1" s="178"/>
      <c r="E1" s="211" t="s">
        <v>148</v>
      </c>
      <c r="F1" s="211"/>
      <c r="G1" s="211"/>
      <c r="H1" s="211"/>
    </row>
    <row r="2" spans="1:10" s="7" customFormat="1" ht="64.5" customHeight="1">
      <c r="C2" s="178"/>
      <c r="D2" s="178"/>
      <c r="E2" s="211" t="s">
        <v>26</v>
      </c>
      <c r="F2" s="211"/>
      <c r="G2" s="211"/>
      <c r="H2" s="211"/>
      <c r="I2" s="211"/>
    </row>
    <row r="3" spans="1:10" s="7" customFormat="1" ht="21" customHeight="1">
      <c r="A3" s="212" t="s">
        <v>159</v>
      </c>
      <c r="B3" s="212"/>
      <c r="C3" s="212"/>
      <c r="D3" s="212"/>
      <c r="E3" s="212"/>
      <c r="F3" s="212"/>
      <c r="G3" s="212"/>
      <c r="H3" s="212"/>
    </row>
    <row r="4" spans="1:10" s="7" customFormat="1" ht="34.5" customHeight="1">
      <c r="B4" s="210" t="s">
        <v>172</v>
      </c>
      <c r="C4" s="210"/>
      <c r="D4" s="210"/>
      <c r="E4" s="210"/>
      <c r="F4" s="210"/>
      <c r="G4" s="210"/>
      <c r="H4" s="210"/>
    </row>
    <row r="6" spans="1:10" s="56" customFormat="1" ht="27">
      <c r="A6" s="46" t="s">
        <v>14</v>
      </c>
      <c r="B6" s="46" t="s">
        <v>1</v>
      </c>
      <c r="C6" s="46" t="s">
        <v>3</v>
      </c>
      <c r="D6" s="46" t="s">
        <v>4</v>
      </c>
      <c r="E6" s="46" t="s">
        <v>6</v>
      </c>
      <c r="F6" s="46" t="s">
        <v>5</v>
      </c>
      <c r="G6" s="47" t="s">
        <v>7</v>
      </c>
      <c r="H6" s="56" t="s">
        <v>8</v>
      </c>
      <c r="I6" s="56" t="s">
        <v>9</v>
      </c>
      <c r="J6" s="56" t="s">
        <v>10</v>
      </c>
    </row>
    <row r="7" spans="1:10" ht="30" customHeight="1">
      <c r="A7" s="14">
        <v>1</v>
      </c>
      <c r="B7" s="28" t="s">
        <v>85</v>
      </c>
      <c r="C7" s="16">
        <v>1983</v>
      </c>
      <c r="D7" s="16">
        <v>2</v>
      </c>
      <c r="E7" s="17">
        <v>1467</v>
      </c>
      <c r="F7" s="17">
        <f t="shared" ref="F7:F25" si="0">D7*E7</f>
        <v>2934</v>
      </c>
      <c r="G7" s="18" t="s">
        <v>11</v>
      </c>
      <c r="H7" s="19" t="e">
        <f>+CONCATENATE(B7,#REF!,C7,E7,#REF!,G7)</f>
        <v>#REF!</v>
      </c>
      <c r="I7" s="20">
        <f t="shared" ref="I7:I15" si="1">+COUNTIF($H$7:$H$26,H7)</f>
        <v>9</v>
      </c>
      <c r="J7" s="21">
        <v>22</v>
      </c>
    </row>
    <row r="8" spans="1:10" ht="30" customHeight="1">
      <c r="A8" s="14">
        <v>2</v>
      </c>
      <c r="B8" s="28" t="s">
        <v>89</v>
      </c>
      <c r="C8" s="16">
        <v>2016</v>
      </c>
      <c r="D8" s="16">
        <v>32</v>
      </c>
      <c r="E8" s="17">
        <v>29500</v>
      </c>
      <c r="F8" s="17">
        <f t="shared" si="0"/>
        <v>944000</v>
      </c>
      <c r="G8" s="18" t="s">
        <v>11</v>
      </c>
      <c r="H8" s="19" t="e">
        <f>+CONCATENATE(B8,#REF!,C8,E8,#REF!,G8)</f>
        <v>#REF!</v>
      </c>
      <c r="I8" s="20">
        <f t="shared" si="1"/>
        <v>9</v>
      </c>
      <c r="J8" s="21">
        <v>22</v>
      </c>
    </row>
    <row r="9" spans="1:10" ht="30" customHeight="1">
      <c r="A9" s="14">
        <v>3</v>
      </c>
      <c r="B9" s="28" t="s">
        <v>90</v>
      </c>
      <c r="C9" s="16">
        <v>2017</v>
      </c>
      <c r="D9" s="16">
        <v>28</v>
      </c>
      <c r="E9" s="17">
        <v>34000</v>
      </c>
      <c r="F9" s="17">
        <f t="shared" si="0"/>
        <v>952000</v>
      </c>
      <c r="G9" s="18" t="s">
        <v>11</v>
      </c>
      <c r="H9" s="19" t="e">
        <f>+CONCATENATE(B9,#REF!,C9,E9,#REF!,G9)</f>
        <v>#REF!</v>
      </c>
      <c r="I9" s="20">
        <f t="shared" si="1"/>
        <v>9</v>
      </c>
      <c r="J9" s="21">
        <v>22</v>
      </c>
    </row>
    <row r="10" spans="1:10" ht="30" customHeight="1">
      <c r="A10" s="14">
        <v>4</v>
      </c>
      <c r="B10" s="28" t="s">
        <v>91</v>
      </c>
      <c r="C10" s="16">
        <v>2016</v>
      </c>
      <c r="D10" s="16">
        <v>1</v>
      </c>
      <c r="E10" s="17">
        <v>752103</v>
      </c>
      <c r="F10" s="17">
        <f t="shared" si="0"/>
        <v>752103</v>
      </c>
      <c r="G10" s="18" t="s">
        <v>11</v>
      </c>
      <c r="H10" s="19" t="e">
        <f>+CONCATENATE(B10,#REF!,C10,E10,#REF!,G10)</f>
        <v>#REF!</v>
      </c>
      <c r="I10" s="20">
        <f t="shared" si="1"/>
        <v>9</v>
      </c>
      <c r="J10" s="21">
        <v>22</v>
      </c>
    </row>
    <row r="11" spans="1:10" ht="30" customHeight="1">
      <c r="A11" s="14">
        <v>5</v>
      </c>
      <c r="B11" s="28" t="s">
        <v>93</v>
      </c>
      <c r="C11" s="16">
        <v>2016</v>
      </c>
      <c r="D11" s="16">
        <v>1</v>
      </c>
      <c r="E11" s="17">
        <v>137442</v>
      </c>
      <c r="F11" s="17">
        <f t="shared" si="0"/>
        <v>137442</v>
      </c>
      <c r="G11" s="18" t="s">
        <v>11</v>
      </c>
      <c r="H11" s="19" t="e">
        <f>+CONCATENATE(B11,#REF!,C11,E11,#REF!,G11)</f>
        <v>#REF!</v>
      </c>
      <c r="I11" s="20">
        <f t="shared" si="1"/>
        <v>9</v>
      </c>
      <c r="J11" s="21">
        <v>22</v>
      </c>
    </row>
    <row r="12" spans="1:10" ht="30" customHeight="1">
      <c r="A12" s="14">
        <v>6</v>
      </c>
      <c r="B12" s="28" t="s">
        <v>94</v>
      </c>
      <c r="C12" s="16">
        <v>2016</v>
      </c>
      <c r="D12" s="16">
        <v>1</v>
      </c>
      <c r="E12" s="17">
        <v>136993</v>
      </c>
      <c r="F12" s="17">
        <f t="shared" si="0"/>
        <v>136993</v>
      </c>
      <c r="G12" s="18" t="s">
        <v>11</v>
      </c>
      <c r="H12" s="19" t="e">
        <f>+CONCATENATE(B12,#REF!,C12,E12,#REF!,G12)</f>
        <v>#REF!</v>
      </c>
      <c r="I12" s="20">
        <f t="shared" si="1"/>
        <v>9</v>
      </c>
      <c r="J12" s="21">
        <v>22</v>
      </c>
    </row>
    <row r="13" spans="1:10" ht="30" customHeight="1">
      <c r="A13" s="14">
        <v>7</v>
      </c>
      <c r="B13" s="28" t="s">
        <v>95</v>
      </c>
      <c r="C13" s="16">
        <v>2016</v>
      </c>
      <c r="D13" s="16">
        <v>1</v>
      </c>
      <c r="E13" s="17">
        <v>153409</v>
      </c>
      <c r="F13" s="17">
        <f t="shared" si="0"/>
        <v>153409</v>
      </c>
      <c r="G13" s="18" t="s">
        <v>11</v>
      </c>
      <c r="H13" s="19" t="e">
        <f>+CONCATENATE(B13,#REF!,C13,E13,#REF!,G13)</f>
        <v>#REF!</v>
      </c>
      <c r="I13" s="20">
        <f t="shared" si="1"/>
        <v>9</v>
      </c>
      <c r="J13" s="21">
        <v>22</v>
      </c>
    </row>
    <row r="14" spans="1:10" ht="30" customHeight="1">
      <c r="A14" s="14">
        <v>8</v>
      </c>
      <c r="B14" s="28" t="s">
        <v>96</v>
      </c>
      <c r="C14" s="16">
        <v>2016</v>
      </c>
      <c r="D14" s="16">
        <v>1</v>
      </c>
      <c r="E14" s="17">
        <v>368795</v>
      </c>
      <c r="F14" s="17">
        <f t="shared" si="0"/>
        <v>368795</v>
      </c>
      <c r="G14" s="18" t="s">
        <v>11</v>
      </c>
      <c r="H14" s="19" t="e">
        <f>+CONCATENATE(B14,#REF!,C14,E14,#REF!,G14)</f>
        <v>#REF!</v>
      </c>
      <c r="I14" s="20">
        <f t="shared" si="1"/>
        <v>9</v>
      </c>
      <c r="J14" s="21">
        <v>22</v>
      </c>
    </row>
    <row r="15" spans="1:10" ht="30" customHeight="1">
      <c r="A15" s="14">
        <v>9</v>
      </c>
      <c r="B15" s="28" t="s">
        <v>97</v>
      </c>
      <c r="C15" s="16">
        <v>2016</v>
      </c>
      <c r="D15" s="16">
        <v>1</v>
      </c>
      <c r="E15" s="17">
        <v>673474</v>
      </c>
      <c r="F15" s="17">
        <f t="shared" si="0"/>
        <v>673474</v>
      </c>
      <c r="G15" s="18" t="s">
        <v>11</v>
      </c>
      <c r="H15" s="19" t="e">
        <f>+CONCATENATE(B15,#REF!,C15,E15,#REF!,G15)</f>
        <v>#REF!</v>
      </c>
      <c r="I15" s="20">
        <f t="shared" si="1"/>
        <v>9</v>
      </c>
      <c r="J15" s="21">
        <v>22</v>
      </c>
    </row>
    <row r="16" spans="1:10" ht="30" customHeight="1">
      <c r="A16" s="14">
        <v>10</v>
      </c>
      <c r="B16" s="28" t="s">
        <v>98</v>
      </c>
      <c r="C16" s="16">
        <v>2017</v>
      </c>
      <c r="D16" s="16">
        <v>1</v>
      </c>
      <c r="E16" s="17">
        <v>830000</v>
      </c>
      <c r="F16" s="17">
        <f t="shared" si="0"/>
        <v>830000</v>
      </c>
      <c r="G16" s="18"/>
      <c r="J16" s="21"/>
    </row>
    <row r="17" spans="1:10" ht="30" customHeight="1">
      <c r="A17" s="14">
        <v>11</v>
      </c>
      <c r="B17" s="28" t="s">
        <v>89</v>
      </c>
      <c r="C17" s="16">
        <v>2018</v>
      </c>
      <c r="D17" s="16">
        <v>100</v>
      </c>
      <c r="E17" s="17">
        <v>40000</v>
      </c>
      <c r="F17" s="17">
        <f t="shared" si="0"/>
        <v>4000000</v>
      </c>
      <c r="G17" s="18"/>
      <c r="J17" s="21"/>
    </row>
    <row r="18" spans="1:10" ht="30" customHeight="1">
      <c r="A18" s="14">
        <v>12</v>
      </c>
      <c r="B18" s="28" t="s">
        <v>121</v>
      </c>
      <c r="C18" s="16"/>
      <c r="D18" s="16">
        <v>1</v>
      </c>
      <c r="E18" s="17">
        <v>188190</v>
      </c>
      <c r="F18" s="17">
        <f t="shared" si="0"/>
        <v>188190</v>
      </c>
      <c r="G18" s="18"/>
      <c r="J18" s="21"/>
    </row>
    <row r="19" spans="1:10" ht="30" customHeight="1">
      <c r="A19" s="14">
        <v>13</v>
      </c>
      <c r="B19" s="28" t="s">
        <v>123</v>
      </c>
      <c r="C19" s="16"/>
      <c r="D19" s="16">
        <v>1</v>
      </c>
      <c r="E19" s="17">
        <v>28050</v>
      </c>
      <c r="F19" s="17">
        <f t="shared" si="0"/>
        <v>28050</v>
      </c>
      <c r="G19" s="18"/>
      <c r="J19" s="21"/>
    </row>
    <row r="20" spans="1:10" ht="30" customHeight="1">
      <c r="A20" s="14">
        <v>14</v>
      </c>
      <c r="B20" s="28" t="s">
        <v>124</v>
      </c>
      <c r="C20" s="16"/>
      <c r="D20" s="16">
        <v>1</v>
      </c>
      <c r="E20" s="17">
        <v>91800</v>
      </c>
      <c r="F20" s="17">
        <f t="shared" si="0"/>
        <v>91800</v>
      </c>
      <c r="G20" s="18"/>
      <c r="J20" s="21"/>
    </row>
    <row r="21" spans="1:10" ht="30" customHeight="1">
      <c r="A21" s="14">
        <v>15</v>
      </c>
      <c r="B21" s="28" t="s">
        <v>142</v>
      </c>
      <c r="C21" s="16"/>
      <c r="D21" s="16">
        <v>100</v>
      </c>
      <c r="E21" s="17">
        <v>7445</v>
      </c>
      <c r="F21" s="17">
        <f t="shared" si="0"/>
        <v>744500</v>
      </c>
      <c r="G21" s="18"/>
      <c r="J21" s="21"/>
    </row>
    <row r="22" spans="1:10" ht="30" customHeight="1">
      <c r="A22" s="14">
        <v>16</v>
      </c>
      <c r="B22" s="28" t="s">
        <v>110</v>
      </c>
      <c r="C22" s="16"/>
      <c r="D22" s="16">
        <v>1</v>
      </c>
      <c r="E22" s="17">
        <v>292230</v>
      </c>
      <c r="F22" s="17">
        <f t="shared" si="0"/>
        <v>292230</v>
      </c>
      <c r="G22" s="18"/>
      <c r="J22" s="21"/>
    </row>
    <row r="23" spans="1:10" ht="30" customHeight="1">
      <c r="A23" s="14">
        <v>17</v>
      </c>
      <c r="B23" s="28" t="s">
        <v>112</v>
      </c>
      <c r="C23" s="16"/>
      <c r="D23" s="16">
        <v>1</v>
      </c>
      <c r="E23" s="17">
        <v>66850</v>
      </c>
      <c r="F23" s="17">
        <f t="shared" si="0"/>
        <v>66850</v>
      </c>
      <c r="G23" s="18"/>
      <c r="J23" s="21"/>
    </row>
    <row r="24" spans="1:10" ht="30" customHeight="1">
      <c r="A24" s="14">
        <v>18</v>
      </c>
      <c r="B24" s="28" t="s">
        <v>113</v>
      </c>
      <c r="C24" s="16"/>
      <c r="D24" s="16">
        <v>1</v>
      </c>
      <c r="E24" s="17">
        <v>60000</v>
      </c>
      <c r="F24" s="17">
        <f t="shared" si="0"/>
        <v>60000</v>
      </c>
      <c r="G24" s="18"/>
      <c r="J24" s="21"/>
    </row>
    <row r="25" spans="1:10" ht="30" customHeight="1">
      <c r="A25" s="14">
        <v>19</v>
      </c>
      <c r="B25" s="28" t="s">
        <v>115</v>
      </c>
      <c r="C25" s="16"/>
      <c r="D25" s="16">
        <v>1</v>
      </c>
      <c r="E25" s="17">
        <v>212800</v>
      </c>
      <c r="F25" s="17">
        <f t="shared" si="0"/>
        <v>212800</v>
      </c>
      <c r="G25" s="18"/>
      <c r="J25" s="21"/>
    </row>
    <row r="26" spans="1:10" s="51" customFormat="1" ht="30" customHeight="1">
      <c r="A26" s="52"/>
      <c r="B26" s="53" t="s">
        <v>12</v>
      </c>
      <c r="C26" s="40"/>
      <c r="D26" s="40"/>
      <c r="E26" s="48"/>
      <c r="F26" s="48">
        <f>SUM(F7:F25)</f>
        <v>10635570</v>
      </c>
      <c r="G26" s="41"/>
      <c r="H26" s="49"/>
      <c r="I26" s="49"/>
      <c r="J26" s="50"/>
    </row>
    <row r="27" spans="1:10" ht="30" customHeight="1"/>
  </sheetData>
  <mergeCells count="4">
    <mergeCell ref="E1:H1"/>
    <mergeCell ref="A3:H3"/>
    <mergeCell ref="B4:H4"/>
    <mergeCell ref="E2:I2"/>
  </mergeCells>
  <pageMargins left="0.39370078740157483" right="0" top="0.19685039370078741" bottom="0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J9"/>
  <sheetViews>
    <sheetView workbookViewId="0">
      <pane xSplit="2" topLeftCell="C1" activePane="topRight" state="frozen"/>
      <selection activeCell="M8" sqref="M8"/>
      <selection pane="topRight" activeCell="M8" sqref="M8"/>
    </sheetView>
  </sheetViews>
  <sheetFormatPr defaultColWidth="8.85546875" defaultRowHeight="13.5"/>
  <cols>
    <col min="1" max="1" width="6" style="13" customWidth="1"/>
    <col min="2" max="2" width="34.140625" style="22" customWidth="1"/>
    <col min="3" max="3" width="12" style="22" customWidth="1"/>
    <col min="4" max="4" width="9" style="22" customWidth="1"/>
    <col min="5" max="5" width="15.42578125" style="22" customWidth="1"/>
    <col min="6" max="6" width="17.85546875" style="22" customWidth="1"/>
    <col min="7" max="7" width="12.7109375" style="22" hidden="1" customWidth="1"/>
    <col min="8" max="8" width="0" style="19" hidden="1" customWidth="1"/>
    <col min="9" max="9" width="15.28515625" style="20" hidden="1" customWidth="1"/>
    <col min="10" max="10" width="0" style="13" hidden="1" customWidth="1"/>
    <col min="11" max="15" width="8.85546875" style="13"/>
    <col min="16" max="16" width="10.28515625" style="13" bestFit="1" customWidth="1"/>
    <col min="17" max="17" width="14.140625" style="13" customWidth="1"/>
    <col min="18" max="16384" width="8.85546875" style="13"/>
  </cols>
  <sheetData>
    <row r="1" spans="1:10" s="24" customFormat="1" ht="15" customHeight="1">
      <c r="C1" s="179"/>
      <c r="D1" s="179"/>
      <c r="E1" s="207" t="s">
        <v>25</v>
      </c>
      <c r="F1" s="207"/>
      <c r="G1" s="207"/>
      <c r="H1" s="207"/>
    </row>
    <row r="2" spans="1:10" s="7" customFormat="1" ht="64.5" customHeight="1">
      <c r="C2" s="178"/>
      <c r="D2" s="178"/>
      <c r="E2" s="211" t="s">
        <v>26</v>
      </c>
      <c r="F2" s="211"/>
      <c r="G2" s="211"/>
      <c r="H2" s="211"/>
      <c r="I2" s="211"/>
    </row>
    <row r="3" spans="1:10" s="24" customFormat="1" ht="21" customHeight="1">
      <c r="A3" s="209" t="s">
        <v>167</v>
      </c>
      <c r="B3" s="209"/>
      <c r="C3" s="209"/>
      <c r="D3" s="209"/>
      <c r="E3" s="209"/>
      <c r="F3" s="209"/>
      <c r="G3" s="209"/>
      <c r="H3" s="209"/>
    </row>
    <row r="4" spans="1:10" s="24" customFormat="1" ht="34.5" customHeight="1">
      <c r="B4" s="207" t="s">
        <v>173</v>
      </c>
      <c r="C4" s="207"/>
      <c r="D4" s="207"/>
      <c r="E4" s="207"/>
      <c r="F4" s="207"/>
      <c r="G4" s="207"/>
      <c r="H4" s="207"/>
    </row>
    <row r="6" spans="1:10" s="42" customFormat="1" ht="49.5" customHeight="1">
      <c r="A6" s="46" t="s">
        <v>14</v>
      </c>
      <c r="B6" s="46" t="s">
        <v>1</v>
      </c>
      <c r="C6" s="46" t="s">
        <v>3</v>
      </c>
      <c r="D6" s="46" t="s">
        <v>4</v>
      </c>
      <c r="E6" s="46" t="s">
        <v>6</v>
      </c>
      <c r="F6" s="46" t="s">
        <v>5</v>
      </c>
      <c r="G6" s="47" t="s">
        <v>7</v>
      </c>
      <c r="H6" s="56" t="s">
        <v>8</v>
      </c>
      <c r="I6" s="56" t="s">
        <v>9</v>
      </c>
      <c r="J6" s="56" t="s">
        <v>10</v>
      </c>
    </row>
    <row r="7" spans="1:10" ht="36.75" customHeight="1">
      <c r="A7" s="14">
        <v>1</v>
      </c>
      <c r="B7" s="28" t="s">
        <v>115</v>
      </c>
      <c r="C7" s="16"/>
      <c r="D7" s="16">
        <v>1</v>
      </c>
      <c r="E7" s="17">
        <v>212800</v>
      </c>
      <c r="F7" s="17">
        <f>D7*E7</f>
        <v>212800</v>
      </c>
      <c r="G7" s="18" t="s">
        <v>11</v>
      </c>
      <c r="H7" s="19" t="e">
        <f>+CONCATENATE(B7,#REF!,C7,E7,#REF!,G7)</f>
        <v>#REF!</v>
      </c>
      <c r="I7" s="20">
        <f>+COUNTIF($H$7:$H$7,H7)</f>
        <v>1</v>
      </c>
      <c r="J7" s="21">
        <v>23</v>
      </c>
    </row>
    <row r="8" spans="1:10" s="51" customFormat="1" ht="30" customHeight="1">
      <c r="A8" s="52"/>
      <c r="B8" s="73" t="s">
        <v>12</v>
      </c>
      <c r="C8" s="40"/>
      <c r="D8" s="40"/>
      <c r="E8" s="180"/>
      <c r="F8" s="180">
        <f>SUM(F7:F7)</f>
        <v>212800</v>
      </c>
      <c r="G8" s="41"/>
      <c r="H8" s="49"/>
      <c r="I8" s="49"/>
      <c r="J8" s="50"/>
    </row>
    <row r="9" spans="1:10" s="42" customFormat="1" ht="30" customHeight="1">
      <c r="B9" s="181"/>
      <c r="C9" s="181"/>
      <c r="D9" s="181"/>
      <c r="E9" s="181"/>
      <c r="F9" s="181"/>
      <c r="G9" s="181"/>
      <c r="H9" s="182"/>
      <c r="I9" s="182"/>
    </row>
  </sheetData>
  <mergeCells count="4">
    <mergeCell ref="E1:H1"/>
    <mergeCell ref="A3:H3"/>
    <mergeCell ref="B4:H4"/>
    <mergeCell ref="E2:I2"/>
  </mergeCells>
  <pageMargins left="0.39370078740157483" right="0" top="0.15748031496062992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J14"/>
  <sheetViews>
    <sheetView tabSelected="1" workbookViewId="0">
      <pane xSplit="1" topLeftCell="B1" activePane="topRight" state="frozen"/>
      <selection activeCell="F18" sqref="F18"/>
      <selection pane="topRight" activeCell="M8" sqref="M8"/>
    </sheetView>
  </sheetViews>
  <sheetFormatPr defaultColWidth="8.85546875" defaultRowHeight="13.5"/>
  <cols>
    <col min="1" max="1" width="5.85546875" style="13" customWidth="1"/>
    <col min="2" max="2" width="33" style="22" customWidth="1"/>
    <col min="3" max="3" width="11.5703125" style="22" customWidth="1"/>
    <col min="4" max="4" width="12.28515625" style="22" customWidth="1"/>
    <col min="5" max="5" width="14.42578125" style="22" customWidth="1"/>
    <col min="6" max="6" width="17.42578125" style="22" customWidth="1"/>
    <col min="7" max="7" width="12.7109375" style="22" hidden="1" customWidth="1"/>
    <col min="8" max="8" width="0" style="19" hidden="1" customWidth="1"/>
    <col min="9" max="9" width="15.28515625" style="20" hidden="1" customWidth="1"/>
    <col min="10" max="10" width="0" style="13" hidden="1" customWidth="1"/>
    <col min="11" max="15" width="8.85546875" style="13"/>
    <col min="16" max="16" width="10.28515625" style="13" bestFit="1" customWidth="1"/>
    <col min="17" max="17" width="14.140625" style="13" customWidth="1"/>
    <col min="18" max="16384" width="8.85546875" style="13"/>
  </cols>
  <sheetData>
    <row r="1" spans="1:10" s="7" customFormat="1" ht="15" customHeight="1">
      <c r="C1" s="183"/>
      <c r="D1" s="183"/>
      <c r="E1" s="211" t="s">
        <v>16</v>
      </c>
      <c r="F1" s="211"/>
      <c r="G1" s="211"/>
      <c r="H1" s="211"/>
    </row>
    <row r="2" spans="1:10" s="7" customFormat="1" ht="51" customHeight="1">
      <c r="C2" s="183"/>
      <c r="D2" s="183"/>
      <c r="E2" s="211" t="s">
        <v>143</v>
      </c>
      <c r="F2" s="211"/>
      <c r="G2" s="211"/>
      <c r="H2" s="211"/>
      <c r="I2" s="211"/>
    </row>
    <row r="3" spans="1:10" s="7" customFormat="1" ht="21" customHeight="1">
      <c r="A3" s="212" t="s">
        <v>159</v>
      </c>
      <c r="B3" s="212"/>
      <c r="C3" s="212"/>
      <c r="D3" s="212"/>
      <c r="E3" s="212"/>
      <c r="F3" s="212"/>
      <c r="G3" s="212"/>
      <c r="H3" s="212"/>
    </row>
    <row r="4" spans="1:10" s="7" customFormat="1" ht="34.5" customHeight="1">
      <c r="B4" s="210" t="s">
        <v>175</v>
      </c>
      <c r="C4" s="210"/>
      <c r="D4" s="210"/>
      <c r="E4" s="210"/>
      <c r="F4" s="210"/>
      <c r="G4" s="210"/>
      <c r="H4" s="210"/>
    </row>
    <row r="5" spans="1:10" s="7" customFormat="1" ht="36" customHeight="1">
      <c r="C5" s="183"/>
      <c r="D5" s="183"/>
      <c r="E5" s="183"/>
      <c r="F5" s="183"/>
      <c r="G5" s="183"/>
      <c r="H5" s="8" t="s">
        <v>13</v>
      </c>
    </row>
    <row r="6" spans="1:10" ht="51.75" customHeight="1">
      <c r="A6" s="16" t="s">
        <v>14</v>
      </c>
      <c r="B6" s="16" t="s">
        <v>1</v>
      </c>
      <c r="C6" s="16" t="s">
        <v>3</v>
      </c>
      <c r="D6" s="16" t="s">
        <v>4</v>
      </c>
      <c r="E6" s="16" t="s">
        <v>6</v>
      </c>
      <c r="F6" s="16" t="s">
        <v>5</v>
      </c>
      <c r="G6" s="18" t="s">
        <v>7</v>
      </c>
      <c r="H6" s="37" t="s">
        <v>8</v>
      </c>
      <c r="I6" s="38" t="s">
        <v>9</v>
      </c>
      <c r="J6" s="37" t="s">
        <v>10</v>
      </c>
    </row>
    <row r="7" spans="1:10" ht="30" customHeight="1">
      <c r="A7" s="14">
        <v>1</v>
      </c>
      <c r="B7" s="28" t="s">
        <v>43</v>
      </c>
      <c r="C7" s="16"/>
      <c r="D7" s="16">
        <v>1</v>
      </c>
      <c r="E7" s="17">
        <v>79750</v>
      </c>
      <c r="F7" s="17">
        <v>79750</v>
      </c>
      <c r="G7" s="18"/>
      <c r="I7" s="20">
        <v>79750</v>
      </c>
      <c r="J7" s="21">
        <v>12</v>
      </c>
    </row>
    <row r="8" spans="1:10" ht="30" customHeight="1">
      <c r="A8" s="14">
        <v>2</v>
      </c>
      <c r="B8" s="28" t="s">
        <v>65</v>
      </c>
      <c r="C8" s="16"/>
      <c r="D8" s="16">
        <v>1</v>
      </c>
      <c r="E8" s="17">
        <v>310000</v>
      </c>
      <c r="F8" s="17">
        <v>310000</v>
      </c>
      <c r="G8" s="18">
        <v>9</v>
      </c>
      <c r="H8" s="19">
        <v>2790000</v>
      </c>
      <c r="I8" s="20">
        <v>310000</v>
      </c>
      <c r="J8" s="21">
        <v>12</v>
      </c>
    </row>
    <row r="9" spans="1:10" ht="30" customHeight="1">
      <c r="A9" s="14">
        <v>3</v>
      </c>
      <c r="B9" s="28" t="s">
        <v>74</v>
      </c>
      <c r="C9" s="16"/>
      <c r="D9" s="16">
        <v>1</v>
      </c>
      <c r="E9" s="17">
        <v>42000</v>
      </c>
      <c r="F9" s="17">
        <v>42000</v>
      </c>
      <c r="G9" s="18">
        <v>9</v>
      </c>
      <c r="H9" s="19">
        <v>378000</v>
      </c>
      <c r="I9" s="20">
        <v>42000</v>
      </c>
      <c r="J9" s="21">
        <v>12</v>
      </c>
    </row>
    <row r="10" spans="1:10" ht="30" customHeight="1">
      <c r="A10" s="14">
        <v>4</v>
      </c>
      <c r="B10" s="28" t="s">
        <v>125</v>
      </c>
      <c r="C10" s="16">
        <v>2014</v>
      </c>
      <c r="D10" s="16">
        <v>1</v>
      </c>
      <c r="E10" s="17">
        <v>298000</v>
      </c>
      <c r="F10" s="17">
        <v>298000</v>
      </c>
      <c r="G10" s="18"/>
      <c r="I10" s="20">
        <v>298000</v>
      </c>
      <c r="J10" s="21">
        <v>12</v>
      </c>
    </row>
    <row r="11" spans="1:10" ht="30" customHeight="1">
      <c r="A11" s="14">
        <v>5</v>
      </c>
      <c r="B11" s="28" t="s">
        <v>113</v>
      </c>
      <c r="C11" s="16"/>
      <c r="D11" s="16">
        <v>1</v>
      </c>
      <c r="E11" s="17">
        <v>60000</v>
      </c>
      <c r="F11" s="17">
        <v>60000</v>
      </c>
      <c r="G11" s="18"/>
      <c r="I11" s="20">
        <v>60000</v>
      </c>
      <c r="J11" s="21"/>
    </row>
    <row r="12" spans="1:10" ht="30" customHeight="1">
      <c r="A12" s="14">
        <v>6</v>
      </c>
      <c r="B12" s="28" t="s">
        <v>67</v>
      </c>
      <c r="C12" s="16"/>
      <c r="D12" s="16">
        <v>1</v>
      </c>
      <c r="E12" s="17">
        <v>380000</v>
      </c>
      <c r="F12" s="17">
        <v>380000</v>
      </c>
      <c r="G12" s="18">
        <v>5</v>
      </c>
      <c r="H12" s="19">
        <v>1900000</v>
      </c>
      <c r="I12" s="20">
        <v>380000</v>
      </c>
      <c r="J12" s="21"/>
    </row>
    <row r="13" spans="1:10" ht="30" customHeight="1">
      <c r="A13" s="14">
        <v>7</v>
      </c>
      <c r="B13" s="28" t="s">
        <v>155</v>
      </c>
      <c r="C13" s="16"/>
      <c r="D13" s="16">
        <v>1</v>
      </c>
      <c r="E13" s="17">
        <v>210000</v>
      </c>
      <c r="F13" s="17">
        <v>210000</v>
      </c>
      <c r="G13" s="18">
        <v>1</v>
      </c>
      <c r="H13" s="19">
        <v>210000</v>
      </c>
      <c r="I13" s="20">
        <v>210000</v>
      </c>
      <c r="J13" s="21"/>
    </row>
    <row r="14" spans="1:10" s="34" customFormat="1" ht="30" customHeight="1">
      <c r="A14" s="29"/>
      <c r="B14" s="188" t="s">
        <v>12</v>
      </c>
      <c r="C14" s="9"/>
      <c r="D14" s="184"/>
      <c r="E14" s="30"/>
      <c r="F14" s="30">
        <f>SUM(F7:F13)</f>
        <v>1379750</v>
      </c>
      <c r="G14" s="10"/>
      <c r="H14" s="31"/>
      <c r="I14" s="32"/>
      <c r="J14" s="33"/>
    </row>
  </sheetData>
  <mergeCells count="4">
    <mergeCell ref="B4:H4"/>
    <mergeCell ref="E1:H1"/>
    <mergeCell ref="A3:H3"/>
    <mergeCell ref="E2:I2"/>
  </mergeCells>
  <pageMargins left="0.31496062992125984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pane xSplit="1" topLeftCell="B1" activePane="topRight" state="frozen"/>
      <selection activeCell="M8" sqref="M8"/>
      <selection pane="topRight" activeCell="M8" sqref="M8"/>
    </sheetView>
  </sheetViews>
  <sheetFormatPr defaultColWidth="8.85546875" defaultRowHeight="13.5"/>
  <cols>
    <col min="1" max="1" width="5.85546875" style="13" customWidth="1"/>
    <col min="2" max="2" width="33" style="22" customWidth="1"/>
    <col min="3" max="3" width="11.5703125" style="22" customWidth="1"/>
    <col min="4" max="4" width="14" style="22" customWidth="1"/>
    <col min="5" max="5" width="14.42578125" style="22" customWidth="1"/>
    <col min="6" max="6" width="17.42578125" style="22" customWidth="1"/>
    <col min="7" max="7" width="12.7109375" style="22" hidden="1" customWidth="1"/>
    <col min="8" max="8" width="0" style="19" hidden="1" customWidth="1"/>
    <col min="9" max="9" width="15.28515625" style="20" hidden="1" customWidth="1"/>
    <col min="10" max="10" width="0" style="13" hidden="1" customWidth="1"/>
    <col min="11" max="15" width="8.85546875" style="13"/>
    <col min="16" max="16" width="10.28515625" style="13" bestFit="1" customWidth="1"/>
    <col min="17" max="17" width="8.85546875" style="13" customWidth="1"/>
    <col min="18" max="18" width="6.7109375" style="13" customWidth="1"/>
    <col min="19" max="19" width="8" style="13" customWidth="1"/>
    <col min="20" max="16384" width="8.85546875" style="13"/>
  </cols>
  <sheetData>
    <row r="1" spans="1:10" s="7" customFormat="1" ht="15" customHeight="1">
      <c r="C1" s="75"/>
      <c r="D1" s="75"/>
      <c r="E1" s="211" t="s">
        <v>144</v>
      </c>
      <c r="F1" s="211"/>
      <c r="G1" s="211"/>
      <c r="H1" s="211"/>
    </row>
    <row r="2" spans="1:10" s="7" customFormat="1" ht="64.5" customHeight="1">
      <c r="C2" s="75"/>
      <c r="D2" s="75"/>
      <c r="E2" s="211" t="s">
        <v>26</v>
      </c>
      <c r="F2" s="211"/>
      <c r="G2" s="211"/>
      <c r="H2" s="211"/>
      <c r="I2" s="211"/>
    </row>
    <row r="3" spans="1:10" s="7" customFormat="1" ht="21" customHeight="1">
      <c r="A3" s="212" t="s">
        <v>159</v>
      </c>
      <c r="B3" s="212"/>
      <c r="C3" s="212"/>
      <c r="D3" s="212"/>
      <c r="E3" s="212"/>
      <c r="F3" s="212"/>
      <c r="G3" s="212"/>
      <c r="H3" s="212"/>
    </row>
    <row r="4" spans="1:10" s="7" customFormat="1" ht="34.5" customHeight="1">
      <c r="B4" s="210" t="s">
        <v>174</v>
      </c>
      <c r="C4" s="210"/>
      <c r="D4" s="210"/>
      <c r="E4" s="210"/>
      <c r="F4" s="210"/>
      <c r="G4" s="210"/>
      <c r="H4" s="210"/>
    </row>
    <row r="5" spans="1:10" s="7" customFormat="1" ht="36" customHeight="1">
      <c r="C5" s="75"/>
      <c r="D5" s="75"/>
      <c r="E5" s="75"/>
      <c r="F5" s="75"/>
      <c r="G5" s="75"/>
      <c r="H5" s="8" t="s">
        <v>13</v>
      </c>
    </row>
    <row r="6" spans="1:10" ht="51.75" customHeight="1">
      <c r="A6" s="16" t="s">
        <v>14</v>
      </c>
      <c r="B6" s="16" t="s">
        <v>1</v>
      </c>
      <c r="C6" s="16" t="s">
        <v>3</v>
      </c>
      <c r="D6" s="16" t="s">
        <v>4</v>
      </c>
      <c r="E6" s="16" t="s">
        <v>6</v>
      </c>
      <c r="F6" s="16" t="s">
        <v>5</v>
      </c>
      <c r="G6" s="18" t="s">
        <v>7</v>
      </c>
      <c r="H6" s="37" t="s">
        <v>8</v>
      </c>
      <c r="I6" s="38" t="s">
        <v>9</v>
      </c>
      <c r="J6" s="37" t="s">
        <v>10</v>
      </c>
    </row>
    <row r="7" spans="1:10" ht="30" customHeight="1">
      <c r="A7" s="14">
        <v>1</v>
      </c>
      <c r="B7" s="189" t="s">
        <v>79</v>
      </c>
      <c r="C7" s="191">
        <v>2012</v>
      </c>
      <c r="D7" s="191">
        <v>1</v>
      </c>
      <c r="E7" s="190">
        <v>300000</v>
      </c>
      <c r="F7" s="190">
        <v>300000</v>
      </c>
      <c r="G7" s="18"/>
      <c r="I7" s="20">
        <v>79750</v>
      </c>
      <c r="J7" s="21">
        <v>12</v>
      </c>
    </row>
    <row r="8" spans="1:10" ht="30" customHeight="1">
      <c r="A8" s="14">
        <v>2</v>
      </c>
      <c r="B8" s="189" t="s">
        <v>65</v>
      </c>
      <c r="C8" s="191"/>
      <c r="D8" s="191">
        <v>1</v>
      </c>
      <c r="E8" s="190">
        <v>310000</v>
      </c>
      <c r="F8" s="190">
        <v>310000</v>
      </c>
      <c r="G8" s="18">
        <v>9</v>
      </c>
      <c r="H8" s="19">
        <v>2790000</v>
      </c>
      <c r="I8" s="20">
        <v>310000</v>
      </c>
      <c r="J8" s="21">
        <v>12</v>
      </c>
    </row>
    <row r="9" spans="1:10" ht="30" customHeight="1">
      <c r="A9" s="14">
        <v>3</v>
      </c>
      <c r="B9" s="189" t="s">
        <v>74</v>
      </c>
      <c r="C9" s="191"/>
      <c r="D9" s="191">
        <v>1</v>
      </c>
      <c r="E9" s="190">
        <v>42000</v>
      </c>
      <c r="F9" s="190">
        <v>42000</v>
      </c>
      <c r="G9" s="18">
        <v>9</v>
      </c>
      <c r="H9" s="19">
        <v>378000</v>
      </c>
      <c r="I9" s="20">
        <v>42000</v>
      </c>
      <c r="J9" s="21">
        <v>12</v>
      </c>
    </row>
    <row r="10" spans="1:10" ht="30" customHeight="1">
      <c r="A10" s="14">
        <v>4</v>
      </c>
      <c r="B10" s="189" t="s">
        <v>125</v>
      </c>
      <c r="C10" s="191">
        <v>2014</v>
      </c>
      <c r="D10" s="191">
        <v>1</v>
      </c>
      <c r="E10" s="190">
        <v>298000</v>
      </c>
      <c r="F10" s="190">
        <v>298000</v>
      </c>
      <c r="G10" s="18"/>
      <c r="I10" s="20">
        <v>298000</v>
      </c>
      <c r="J10" s="21">
        <v>12</v>
      </c>
    </row>
    <row r="11" spans="1:10" ht="30" customHeight="1">
      <c r="A11" s="14">
        <v>5</v>
      </c>
      <c r="B11" s="189" t="s">
        <v>113</v>
      </c>
      <c r="C11" s="191"/>
      <c r="D11" s="191">
        <v>1</v>
      </c>
      <c r="E11" s="190">
        <v>60000</v>
      </c>
      <c r="F11" s="190">
        <v>60000</v>
      </c>
      <c r="G11" s="18"/>
      <c r="I11" s="20">
        <v>60000</v>
      </c>
      <c r="J11" s="21"/>
    </row>
    <row r="12" spans="1:10" s="6" customFormat="1" ht="30" customHeight="1">
      <c r="A12" s="26"/>
      <c r="B12" s="27" t="s">
        <v>12</v>
      </c>
      <c r="C12" s="1"/>
      <c r="D12" s="36"/>
      <c r="E12" s="23"/>
      <c r="F12" s="23" t="e">
        <f>SUM(#REF!)</f>
        <v>#REF!</v>
      </c>
      <c r="G12" s="2"/>
      <c r="H12" s="3"/>
      <c r="I12" s="4"/>
      <c r="J12" s="5"/>
    </row>
    <row r="13" spans="1:10">
      <c r="B13" s="185"/>
    </row>
    <row r="14" spans="1:10">
      <c r="B14" s="185"/>
    </row>
  </sheetData>
  <mergeCells count="4">
    <mergeCell ref="E1:H1"/>
    <mergeCell ref="E2:I2"/>
    <mergeCell ref="A3:H3"/>
    <mergeCell ref="B4:H4"/>
  </mergeCells>
  <pageMargins left="0.31496062992125984" right="0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pane xSplit="1" topLeftCell="B1" activePane="topRight" state="frozen"/>
      <selection activeCell="M8" sqref="M8"/>
      <selection pane="topRight" activeCell="M8" sqref="M8"/>
    </sheetView>
  </sheetViews>
  <sheetFormatPr defaultColWidth="8.85546875" defaultRowHeight="13.5"/>
  <cols>
    <col min="1" max="1" width="7.140625" style="13" customWidth="1"/>
    <col min="2" max="2" width="34.28515625" style="22" customWidth="1"/>
    <col min="3" max="3" width="12.5703125" style="22" customWidth="1"/>
    <col min="4" max="4" width="10" style="22" customWidth="1"/>
    <col min="5" max="5" width="14.140625" style="22" customWidth="1"/>
    <col min="6" max="6" width="18.140625" style="22" customWidth="1"/>
    <col min="7" max="7" width="12.7109375" style="22" hidden="1" customWidth="1"/>
    <col min="8" max="8" width="0" style="19" hidden="1" customWidth="1"/>
    <col min="9" max="9" width="15.28515625" style="20" hidden="1" customWidth="1"/>
    <col min="10" max="10" width="0" style="13" hidden="1" customWidth="1"/>
    <col min="11" max="15" width="8.85546875" style="13"/>
    <col min="16" max="16" width="10.28515625" style="13" bestFit="1" customWidth="1"/>
    <col min="17" max="17" width="14.140625" style="13" customWidth="1"/>
    <col min="18" max="16384" width="8.85546875" style="13"/>
  </cols>
  <sheetData>
    <row r="1" spans="1:10" s="7" customFormat="1" ht="15" customHeight="1">
      <c r="C1" s="76"/>
      <c r="D1" s="76"/>
      <c r="E1" s="211" t="s">
        <v>145</v>
      </c>
      <c r="F1" s="211"/>
      <c r="G1" s="211"/>
      <c r="H1" s="211"/>
    </row>
    <row r="2" spans="1:10" s="7" customFormat="1" ht="64.5" customHeight="1">
      <c r="C2" s="76"/>
      <c r="D2" s="76"/>
      <c r="E2" s="211" t="s">
        <v>26</v>
      </c>
      <c r="F2" s="211"/>
      <c r="G2" s="211"/>
      <c r="H2" s="211"/>
      <c r="I2" s="211"/>
    </row>
    <row r="3" spans="1:10" s="7" customFormat="1" ht="21" customHeight="1">
      <c r="A3" s="212" t="s">
        <v>159</v>
      </c>
      <c r="B3" s="212"/>
      <c r="C3" s="212"/>
      <c r="D3" s="212"/>
      <c r="E3" s="212"/>
      <c r="F3" s="212"/>
      <c r="G3" s="212"/>
      <c r="H3" s="212"/>
    </row>
    <row r="4" spans="1:10" s="7" customFormat="1" ht="34.5" customHeight="1">
      <c r="B4" s="210" t="s">
        <v>160</v>
      </c>
      <c r="C4" s="210"/>
      <c r="D4" s="210"/>
      <c r="E4" s="210"/>
      <c r="F4" s="210"/>
      <c r="G4" s="210"/>
      <c r="H4" s="210"/>
    </row>
    <row r="6" spans="1:10" s="42" customFormat="1" ht="55.5" customHeight="1">
      <c r="A6" s="46" t="s">
        <v>14</v>
      </c>
      <c r="B6" s="55" t="s">
        <v>1</v>
      </c>
      <c r="C6" s="46" t="s">
        <v>3</v>
      </c>
      <c r="D6" s="46" t="s">
        <v>4</v>
      </c>
      <c r="E6" s="46" t="s">
        <v>6</v>
      </c>
      <c r="F6" s="46" t="s">
        <v>5</v>
      </c>
      <c r="G6" s="47" t="s">
        <v>7</v>
      </c>
      <c r="H6" s="56" t="s">
        <v>8</v>
      </c>
      <c r="I6" s="56" t="s">
        <v>9</v>
      </c>
      <c r="J6" s="56" t="s">
        <v>10</v>
      </c>
    </row>
    <row r="7" spans="1:10" s="42" customFormat="1" ht="30" customHeight="1">
      <c r="A7" s="43">
        <v>1</v>
      </c>
      <c r="B7" s="44" t="s">
        <v>79</v>
      </c>
      <c r="C7" s="45">
        <v>2012</v>
      </c>
      <c r="D7" s="43">
        <v>1</v>
      </c>
      <c r="E7" s="43">
        <v>300000</v>
      </c>
      <c r="F7" s="43">
        <v>300000</v>
      </c>
      <c r="H7" s="42">
        <v>300000</v>
      </c>
    </row>
    <row r="8" spans="1:10" s="42" customFormat="1" ht="30" customHeight="1">
      <c r="A8" s="43">
        <v>2</v>
      </c>
      <c r="B8" s="44" t="s">
        <v>43</v>
      </c>
      <c r="C8" s="45"/>
      <c r="D8" s="43">
        <v>1</v>
      </c>
      <c r="E8" s="43">
        <v>79750</v>
      </c>
      <c r="F8" s="43">
        <v>79750</v>
      </c>
      <c r="G8" s="42">
        <v>319000</v>
      </c>
      <c r="H8" s="42">
        <v>79750</v>
      </c>
    </row>
    <row r="9" spans="1:10" s="42" customFormat="1" ht="30" customHeight="1">
      <c r="A9" s="43">
        <v>3</v>
      </c>
      <c r="B9" s="44" t="s">
        <v>65</v>
      </c>
      <c r="C9" s="45"/>
      <c r="D9" s="43">
        <v>1</v>
      </c>
      <c r="E9" s="43">
        <v>310000</v>
      </c>
      <c r="F9" s="43">
        <v>310000</v>
      </c>
      <c r="H9" s="42">
        <v>310000</v>
      </c>
    </row>
    <row r="10" spans="1:10" s="42" customFormat="1" ht="30" customHeight="1">
      <c r="A10" s="43">
        <v>4</v>
      </c>
      <c r="B10" s="44" t="s">
        <v>74</v>
      </c>
      <c r="C10" s="45"/>
      <c r="D10" s="43">
        <v>1</v>
      </c>
      <c r="E10" s="43">
        <v>42000</v>
      </c>
      <c r="F10" s="43">
        <v>42000</v>
      </c>
      <c r="H10" s="42">
        <v>42000</v>
      </c>
    </row>
    <row r="11" spans="1:10" s="42" customFormat="1" ht="30" customHeight="1">
      <c r="A11" s="43">
        <v>5</v>
      </c>
      <c r="B11" s="44" t="s">
        <v>125</v>
      </c>
      <c r="C11" s="45">
        <v>2014</v>
      </c>
      <c r="D11" s="43">
        <v>1</v>
      </c>
      <c r="E11" s="43">
        <v>298000</v>
      </c>
      <c r="F11" s="43">
        <v>298000</v>
      </c>
      <c r="H11" s="42">
        <v>298000</v>
      </c>
    </row>
    <row r="12" spans="1:10" s="42" customFormat="1" ht="30" customHeight="1">
      <c r="A12" s="43">
        <v>6</v>
      </c>
      <c r="B12" s="44" t="s">
        <v>113</v>
      </c>
      <c r="C12" s="45"/>
      <c r="D12" s="43">
        <v>1</v>
      </c>
      <c r="E12" s="43">
        <v>60000</v>
      </c>
      <c r="F12" s="43">
        <v>60000</v>
      </c>
      <c r="H12" s="42">
        <v>60000</v>
      </c>
    </row>
    <row r="13" spans="1:10" s="42" customFormat="1" ht="30" customHeight="1">
      <c r="A13" s="43">
        <v>7</v>
      </c>
      <c r="B13" s="44" t="s">
        <v>150</v>
      </c>
      <c r="C13" s="186"/>
      <c r="D13" s="43">
        <v>100</v>
      </c>
      <c r="E13" s="43">
        <v>22000</v>
      </c>
      <c r="F13" s="43">
        <v>2200000</v>
      </c>
      <c r="G13" s="42">
        <v>2200000</v>
      </c>
      <c r="H13" s="42">
        <v>2200000</v>
      </c>
    </row>
    <row r="14" spans="1:10" s="42" customFormat="1" ht="30" customHeight="1">
      <c r="A14" s="43">
        <v>8</v>
      </c>
      <c r="B14" s="44" t="s">
        <v>135</v>
      </c>
      <c r="C14" s="45"/>
      <c r="D14" s="43">
        <v>40</v>
      </c>
      <c r="E14" s="43">
        <v>11625</v>
      </c>
      <c r="F14" s="43">
        <v>465000</v>
      </c>
      <c r="G14" s="42">
        <v>465000</v>
      </c>
      <c r="H14" s="42">
        <v>465000</v>
      </c>
    </row>
    <row r="15" spans="1:10" s="42" customFormat="1" ht="30" customHeight="1">
      <c r="A15" s="43">
        <v>9</v>
      </c>
      <c r="B15" s="44" t="s">
        <v>136</v>
      </c>
      <c r="C15" s="45"/>
      <c r="D15" s="43">
        <v>130</v>
      </c>
      <c r="E15" s="43">
        <v>1500</v>
      </c>
      <c r="F15" s="43">
        <v>195000</v>
      </c>
      <c r="G15" s="42">
        <v>195000</v>
      </c>
      <c r="H15" s="42">
        <v>195000</v>
      </c>
    </row>
    <row r="16" spans="1:10" s="51" customFormat="1" ht="30" customHeight="1">
      <c r="A16" s="52"/>
      <c r="B16" s="53" t="s">
        <v>12</v>
      </c>
      <c r="C16" s="40"/>
      <c r="D16" s="54"/>
      <c r="E16" s="48"/>
      <c r="F16" s="48">
        <f>SUM(F7:F15)</f>
        <v>3949750</v>
      </c>
      <c r="G16" s="41"/>
      <c r="H16" s="49"/>
      <c r="I16" s="49"/>
      <c r="J16" s="50"/>
    </row>
    <row r="17" ht="30" customHeight="1"/>
  </sheetData>
  <mergeCells count="4">
    <mergeCell ref="E1:H1"/>
    <mergeCell ref="A3:H3"/>
    <mergeCell ref="B4:H4"/>
    <mergeCell ref="E2:I2"/>
  </mergeCells>
  <pageMargins left="0.39370078740157483" right="0" top="0.19685039370078741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12"/>
  <sheetViews>
    <sheetView workbookViewId="0">
      <pane xSplit="1" topLeftCell="B1" activePane="topRight" state="frozen"/>
      <selection activeCell="M8" sqref="M8"/>
      <selection pane="topRight" activeCell="M8" sqref="M8"/>
    </sheetView>
  </sheetViews>
  <sheetFormatPr defaultColWidth="8.85546875" defaultRowHeight="13.5"/>
  <cols>
    <col min="1" max="1" width="5.85546875" style="13" customWidth="1"/>
    <col min="2" max="2" width="32.28515625" style="22" customWidth="1"/>
    <col min="3" max="3" width="12.28515625" style="22" customWidth="1"/>
    <col min="4" max="4" width="8.7109375" style="22" customWidth="1"/>
    <col min="5" max="5" width="15.5703125" style="22" customWidth="1"/>
    <col min="6" max="6" width="17.140625" style="22" customWidth="1"/>
    <col min="7" max="7" width="12.7109375" style="22" hidden="1" customWidth="1"/>
    <col min="8" max="8" width="0" style="19" hidden="1" customWidth="1"/>
    <col min="9" max="9" width="15.28515625" style="20" hidden="1" customWidth="1"/>
    <col min="10" max="10" width="0" style="13" hidden="1" customWidth="1"/>
    <col min="11" max="15" width="8.85546875" style="13"/>
    <col min="16" max="16" width="10.28515625" style="13" bestFit="1" customWidth="1"/>
    <col min="17" max="17" width="14.140625" style="13" customWidth="1"/>
    <col min="18" max="16384" width="8.85546875" style="13"/>
  </cols>
  <sheetData>
    <row r="1" spans="1:10" s="7" customFormat="1" ht="15" customHeight="1">
      <c r="C1" s="76"/>
      <c r="D1" s="76"/>
      <c r="E1" s="211" t="s">
        <v>146</v>
      </c>
      <c r="F1" s="211"/>
      <c r="G1" s="211"/>
      <c r="H1" s="211"/>
    </row>
    <row r="2" spans="1:10" s="7" customFormat="1" ht="64.5" customHeight="1">
      <c r="C2" s="76"/>
      <c r="D2" s="76"/>
      <c r="E2" s="211" t="s">
        <v>26</v>
      </c>
      <c r="F2" s="211"/>
      <c r="G2" s="211"/>
      <c r="H2" s="211"/>
      <c r="I2" s="211"/>
    </row>
    <row r="3" spans="1:10" s="7" customFormat="1" ht="21" customHeight="1">
      <c r="A3" s="212" t="s">
        <v>159</v>
      </c>
      <c r="B3" s="212"/>
      <c r="C3" s="212"/>
      <c r="D3" s="212"/>
      <c r="E3" s="212"/>
      <c r="F3" s="212"/>
      <c r="G3" s="212"/>
      <c r="H3" s="212"/>
    </row>
    <row r="4" spans="1:10" s="7" customFormat="1" ht="34.5" customHeight="1">
      <c r="B4" s="210" t="s">
        <v>162</v>
      </c>
      <c r="C4" s="210"/>
      <c r="D4" s="210"/>
      <c r="E4" s="210"/>
      <c r="F4" s="210"/>
      <c r="G4" s="210"/>
      <c r="H4" s="210"/>
    </row>
    <row r="5" spans="1:10" s="7" customFormat="1" ht="18" customHeight="1">
      <c r="B5" s="187"/>
      <c r="C5" s="187"/>
      <c r="D5" s="187"/>
      <c r="E5" s="187"/>
      <c r="F5" s="187"/>
      <c r="G5" s="187"/>
      <c r="H5" s="187"/>
    </row>
    <row r="6" spans="1:10" ht="59.25" customHeight="1">
      <c r="A6" s="16" t="s">
        <v>14</v>
      </c>
      <c r="B6" s="16" t="s">
        <v>1</v>
      </c>
      <c r="C6" s="16" t="s">
        <v>3</v>
      </c>
      <c r="D6" s="16" t="s">
        <v>4</v>
      </c>
      <c r="E6" s="16" t="s">
        <v>6</v>
      </c>
      <c r="F6" s="16" t="s">
        <v>5</v>
      </c>
      <c r="G6" s="18" t="s">
        <v>7</v>
      </c>
      <c r="H6" s="37" t="s">
        <v>8</v>
      </c>
      <c r="I6" s="38" t="s">
        <v>9</v>
      </c>
      <c r="J6" s="37" t="s">
        <v>10</v>
      </c>
    </row>
    <row r="7" spans="1:10" ht="30" customHeight="1">
      <c r="A7" s="14">
        <v>1</v>
      </c>
      <c r="B7" s="28" t="s">
        <v>65</v>
      </c>
      <c r="C7" s="16"/>
      <c r="D7" s="16">
        <v>1</v>
      </c>
      <c r="E7" s="17">
        <v>310000</v>
      </c>
      <c r="F7" s="17">
        <v>310000</v>
      </c>
      <c r="G7" s="18" t="s">
        <v>11</v>
      </c>
      <c r="H7" s="19" t="e">
        <f>+CONCATENATE(B7,#REF!,C7,E7,#REF!,G7)</f>
        <v>#REF!</v>
      </c>
      <c r="I7" s="20">
        <f>+COUNTIF($H$7:$H$11,H7)</f>
        <v>3</v>
      </c>
      <c r="J7" s="21">
        <v>15</v>
      </c>
    </row>
    <row r="8" spans="1:10" ht="30" customHeight="1">
      <c r="A8" s="14">
        <v>2</v>
      </c>
      <c r="B8" s="28" t="s">
        <v>74</v>
      </c>
      <c r="C8" s="16"/>
      <c r="D8" s="16">
        <v>1</v>
      </c>
      <c r="E8" s="17">
        <v>42000</v>
      </c>
      <c r="F8" s="17">
        <v>42000</v>
      </c>
      <c r="G8" s="18" t="s">
        <v>11</v>
      </c>
      <c r="H8" s="19" t="e">
        <f>+CONCATENATE(B8,#REF!,C8,E8,#REF!,G8)</f>
        <v>#REF!</v>
      </c>
      <c r="I8" s="20">
        <f>+COUNTIF($H$7:$H$11,H8)</f>
        <v>3</v>
      </c>
      <c r="J8" s="21">
        <v>15</v>
      </c>
    </row>
    <row r="9" spans="1:10" ht="30" customHeight="1">
      <c r="A9" s="14">
        <v>3</v>
      </c>
      <c r="B9" s="28" t="s">
        <v>125</v>
      </c>
      <c r="C9" s="16">
        <v>2014</v>
      </c>
      <c r="D9" s="16">
        <v>1</v>
      </c>
      <c r="E9" s="17">
        <v>298000</v>
      </c>
      <c r="F9" s="17">
        <v>298000</v>
      </c>
      <c r="G9" s="18" t="s">
        <v>11</v>
      </c>
      <c r="H9" s="19" t="e">
        <f>+CONCATENATE(B9,#REF!,C9,E9,#REF!,G9)</f>
        <v>#REF!</v>
      </c>
      <c r="I9" s="20">
        <f>+COUNTIF($H$7:$H$11,H9)</f>
        <v>3</v>
      </c>
      <c r="J9" s="21">
        <v>15</v>
      </c>
    </row>
    <row r="10" spans="1:10" ht="30" customHeight="1">
      <c r="A10" s="14">
        <v>4</v>
      </c>
      <c r="B10" s="28" t="s">
        <v>113</v>
      </c>
      <c r="C10" s="16"/>
      <c r="D10" s="16">
        <v>1</v>
      </c>
      <c r="E10" s="17">
        <v>60000</v>
      </c>
      <c r="F10" s="17">
        <v>60000</v>
      </c>
      <c r="G10" s="18"/>
      <c r="J10" s="21"/>
    </row>
    <row r="11" spans="1:10" ht="30" customHeight="1">
      <c r="A11" s="14">
        <v>5</v>
      </c>
      <c r="B11" s="28" t="s">
        <v>67</v>
      </c>
      <c r="C11" s="16"/>
      <c r="D11" s="16">
        <v>1</v>
      </c>
      <c r="E11" s="17">
        <v>380000</v>
      </c>
      <c r="F11" s="17">
        <v>380000</v>
      </c>
      <c r="G11" s="18"/>
      <c r="J11" s="21"/>
    </row>
    <row r="12" spans="1:10" s="34" customFormat="1" ht="30" customHeight="1">
      <c r="A12" s="29"/>
      <c r="B12" s="27" t="s">
        <v>12</v>
      </c>
      <c r="C12" s="9"/>
      <c r="D12" s="9"/>
      <c r="E12" s="30"/>
      <c r="F12" s="30">
        <f>SUM(F7:F11)</f>
        <v>1090000</v>
      </c>
      <c r="G12" s="10"/>
      <c r="H12" s="31"/>
      <c r="I12" s="32"/>
      <c r="J12" s="33"/>
    </row>
  </sheetData>
  <mergeCells count="4">
    <mergeCell ref="E1:H1"/>
    <mergeCell ref="E2:I2"/>
    <mergeCell ref="A3:H3"/>
    <mergeCell ref="B4:H4"/>
  </mergeCells>
  <pageMargins left="0.39370078740157483" right="0" top="0.15748031496062992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J14"/>
  <sheetViews>
    <sheetView workbookViewId="0">
      <pane xSplit="1" topLeftCell="B1" activePane="topRight" state="frozen"/>
      <selection activeCell="M8" sqref="M8"/>
      <selection pane="topRight" activeCell="M8" sqref="M8"/>
    </sheetView>
  </sheetViews>
  <sheetFormatPr defaultColWidth="8.85546875" defaultRowHeight="13.5"/>
  <cols>
    <col min="1" max="1" width="7.140625" style="13" customWidth="1"/>
    <col min="2" max="2" width="32.140625" style="22" customWidth="1"/>
    <col min="3" max="3" width="14.85546875" style="22" customWidth="1"/>
    <col min="4" max="4" width="10.140625" style="22" customWidth="1"/>
    <col min="5" max="5" width="14.42578125" style="22" customWidth="1"/>
    <col min="6" max="6" width="17.140625" style="22" customWidth="1"/>
    <col min="7" max="7" width="12.7109375" style="22" hidden="1" customWidth="1"/>
    <col min="8" max="8" width="0" style="19" hidden="1" customWidth="1"/>
    <col min="9" max="9" width="15.28515625" style="20" hidden="1" customWidth="1"/>
    <col min="10" max="10" width="0" style="13" hidden="1" customWidth="1"/>
    <col min="11" max="15" width="8.85546875" style="13"/>
    <col min="16" max="16" width="10.28515625" style="13" bestFit="1" customWidth="1"/>
    <col min="17" max="17" width="14.140625" style="13" customWidth="1"/>
    <col min="18" max="16384" width="8.85546875" style="13"/>
  </cols>
  <sheetData>
    <row r="1" spans="1:10" s="7" customFormat="1" ht="15" customHeight="1">
      <c r="C1" s="25"/>
      <c r="D1" s="25"/>
      <c r="E1" s="211" t="s">
        <v>17</v>
      </c>
      <c r="F1" s="211"/>
      <c r="G1" s="211"/>
      <c r="H1" s="211"/>
    </row>
    <row r="2" spans="1:10" s="7" customFormat="1" ht="64.5" customHeight="1">
      <c r="C2" s="76"/>
      <c r="D2" s="76"/>
      <c r="E2" s="211" t="s">
        <v>26</v>
      </c>
      <c r="F2" s="211"/>
      <c r="G2" s="211"/>
      <c r="H2" s="211"/>
      <c r="I2" s="211"/>
    </row>
    <row r="3" spans="1:10" s="7" customFormat="1" ht="21" customHeight="1">
      <c r="A3" s="212" t="s">
        <v>159</v>
      </c>
      <c r="B3" s="212"/>
      <c r="C3" s="212"/>
      <c r="D3" s="212"/>
      <c r="E3" s="212"/>
      <c r="F3" s="212"/>
      <c r="G3" s="212"/>
      <c r="H3" s="212"/>
    </row>
    <row r="4" spans="1:10" s="7" customFormat="1" ht="34.5" customHeight="1">
      <c r="B4" s="210" t="s">
        <v>161</v>
      </c>
      <c r="C4" s="210"/>
      <c r="D4" s="210"/>
      <c r="E4" s="210"/>
      <c r="F4" s="210"/>
      <c r="G4" s="210"/>
      <c r="H4" s="210"/>
    </row>
    <row r="6" spans="1:10" ht="59.25" customHeight="1">
      <c r="A6" s="16" t="s">
        <v>14</v>
      </c>
      <c r="B6" s="16" t="s">
        <v>1</v>
      </c>
      <c r="C6" s="16" t="s">
        <v>3</v>
      </c>
      <c r="D6" s="16" t="s">
        <v>4</v>
      </c>
      <c r="E6" s="16" t="s">
        <v>6</v>
      </c>
      <c r="F6" s="16" t="s">
        <v>5</v>
      </c>
      <c r="G6" s="18" t="s">
        <v>7</v>
      </c>
      <c r="H6" s="37" t="s">
        <v>8</v>
      </c>
      <c r="I6" s="38" t="s">
        <v>9</v>
      </c>
      <c r="J6" s="37" t="s">
        <v>10</v>
      </c>
    </row>
    <row r="7" spans="1:10" ht="30" customHeight="1">
      <c r="A7" s="14">
        <v>1</v>
      </c>
      <c r="B7" s="28" t="s">
        <v>65</v>
      </c>
      <c r="C7" s="15"/>
      <c r="D7" s="15">
        <v>1</v>
      </c>
      <c r="E7" s="17">
        <v>310000</v>
      </c>
      <c r="F7" s="17">
        <v>310000</v>
      </c>
      <c r="G7" s="18" t="s">
        <v>11</v>
      </c>
      <c r="H7" s="19" t="e">
        <f>+CONCATENATE(B7,#REF!,C7,E7,#REF!,G7)</f>
        <v>#REF!</v>
      </c>
      <c r="I7" s="20">
        <f>+COUNTIF($H$7:$H$10,H7)</f>
        <v>4</v>
      </c>
      <c r="J7" s="21">
        <v>16</v>
      </c>
    </row>
    <row r="8" spans="1:10" ht="30" customHeight="1">
      <c r="A8" s="14">
        <v>2</v>
      </c>
      <c r="B8" s="28" t="s">
        <v>74</v>
      </c>
      <c r="C8" s="15"/>
      <c r="D8" s="15">
        <v>1</v>
      </c>
      <c r="E8" s="17">
        <v>42000</v>
      </c>
      <c r="F8" s="17">
        <v>42000</v>
      </c>
      <c r="G8" s="18" t="s">
        <v>11</v>
      </c>
      <c r="H8" s="19" t="e">
        <f>+CONCATENATE(B8,#REF!,C8,E8,#REF!,G8)</f>
        <v>#REF!</v>
      </c>
      <c r="I8" s="20">
        <f>+COUNTIF($H$7:$H$10,H8)</f>
        <v>4</v>
      </c>
      <c r="J8" s="21">
        <v>16</v>
      </c>
    </row>
    <row r="9" spans="1:10" ht="30" customHeight="1">
      <c r="A9" s="14">
        <v>3</v>
      </c>
      <c r="B9" s="28" t="s">
        <v>125</v>
      </c>
      <c r="C9" s="15">
        <v>2014</v>
      </c>
      <c r="D9" s="15">
        <v>1</v>
      </c>
      <c r="E9" s="17">
        <v>298000</v>
      </c>
      <c r="F9" s="17">
        <v>298000</v>
      </c>
      <c r="G9" s="18" t="s">
        <v>11</v>
      </c>
      <c r="H9" s="19" t="e">
        <f>+CONCATENATE(B9,#REF!,C9,E9,#REF!,G9)</f>
        <v>#REF!</v>
      </c>
      <c r="I9" s="20">
        <f>+COUNTIF($H$7:$H$10,H9)</f>
        <v>4</v>
      </c>
      <c r="J9" s="21">
        <v>16</v>
      </c>
    </row>
    <row r="10" spans="1:10" ht="30" customHeight="1">
      <c r="A10" s="14">
        <v>4</v>
      </c>
      <c r="B10" s="28" t="s">
        <v>113</v>
      </c>
      <c r="C10" s="15"/>
      <c r="D10" s="15">
        <v>1</v>
      </c>
      <c r="E10" s="17">
        <v>60000</v>
      </c>
      <c r="F10" s="17">
        <v>60000</v>
      </c>
      <c r="G10" s="18" t="s">
        <v>11</v>
      </c>
      <c r="H10" s="19" t="e">
        <f>+CONCATENATE(B10,#REF!,C10,E10,#REF!,G10)</f>
        <v>#REF!</v>
      </c>
      <c r="I10" s="20">
        <f>+COUNTIF($H$7:$H$10,H10)</f>
        <v>4</v>
      </c>
      <c r="J10" s="21">
        <v>16</v>
      </c>
    </row>
    <row r="11" spans="1:10" ht="30" customHeight="1">
      <c r="A11" s="177">
        <v>6</v>
      </c>
      <c r="B11" s="28" t="s">
        <v>67</v>
      </c>
      <c r="C11" s="15"/>
      <c r="D11" s="15">
        <v>1</v>
      </c>
      <c r="E11" s="17">
        <v>380000</v>
      </c>
      <c r="F11" s="17">
        <v>380000</v>
      </c>
      <c r="G11" s="18"/>
      <c r="J11" s="21"/>
    </row>
    <row r="12" spans="1:10" ht="30" customHeight="1">
      <c r="A12" s="177">
        <v>7</v>
      </c>
      <c r="B12" s="28" t="s">
        <v>152</v>
      </c>
      <c r="C12" s="15">
        <v>2018</v>
      </c>
      <c r="D12" s="15">
        <v>1</v>
      </c>
      <c r="E12" s="17">
        <v>450000</v>
      </c>
      <c r="F12" s="17">
        <v>450000</v>
      </c>
      <c r="G12" s="18"/>
      <c r="J12" s="21"/>
    </row>
    <row r="13" spans="1:10" s="34" customFormat="1" ht="30" customHeight="1">
      <c r="A13" s="57"/>
      <c r="B13" s="188" t="s">
        <v>12</v>
      </c>
      <c r="C13" s="16"/>
      <c r="D13" s="9">
        <f>SUM(D7:D10)</f>
        <v>4</v>
      </c>
      <c r="E13" s="30"/>
      <c r="F13" s="30">
        <f>SUM(F7:F12)</f>
        <v>1540000</v>
      </c>
      <c r="G13" s="10"/>
      <c r="H13" s="31"/>
      <c r="I13" s="32"/>
      <c r="J13" s="33"/>
    </row>
    <row r="14" spans="1:10">
      <c r="B14" s="185"/>
    </row>
  </sheetData>
  <mergeCells count="4">
    <mergeCell ref="E1:H1"/>
    <mergeCell ref="A3:H3"/>
    <mergeCell ref="B4:H4"/>
    <mergeCell ref="E2:I2"/>
  </mergeCells>
  <pageMargins left="0.39370078740157483" right="0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J14"/>
  <sheetViews>
    <sheetView workbookViewId="0">
      <pane xSplit="1" topLeftCell="B1" activePane="topRight" state="frozen"/>
      <selection activeCell="M8" sqref="M8"/>
      <selection pane="topRight" activeCell="M8" sqref="M8"/>
    </sheetView>
  </sheetViews>
  <sheetFormatPr defaultColWidth="8.85546875" defaultRowHeight="13.5"/>
  <cols>
    <col min="1" max="1" width="7.28515625" style="13" customWidth="1"/>
    <col min="2" max="2" width="29.140625" style="22" customWidth="1"/>
    <col min="3" max="3" width="15.42578125" style="22" customWidth="1"/>
    <col min="4" max="4" width="10" style="22" customWidth="1"/>
    <col min="5" max="5" width="14.85546875" style="22" customWidth="1"/>
    <col min="6" max="6" width="19" style="22" customWidth="1"/>
    <col min="7" max="7" width="12.7109375" style="22" hidden="1" customWidth="1"/>
    <col min="8" max="8" width="0" style="19" hidden="1" customWidth="1"/>
    <col min="9" max="9" width="15.28515625" style="20" hidden="1" customWidth="1"/>
    <col min="10" max="10" width="0" style="13" hidden="1" customWidth="1"/>
    <col min="11" max="15" width="8.85546875" style="13"/>
    <col min="16" max="16" width="10.28515625" style="13" bestFit="1" customWidth="1"/>
    <col min="17" max="17" width="14.140625" style="13" customWidth="1"/>
    <col min="18" max="16384" width="8.85546875" style="13"/>
  </cols>
  <sheetData>
    <row r="1" spans="1:10" s="7" customFormat="1" ht="15" customHeight="1">
      <c r="C1" s="25"/>
      <c r="D1" s="25"/>
      <c r="E1" s="211" t="s">
        <v>18</v>
      </c>
      <c r="F1" s="211"/>
      <c r="G1" s="211"/>
      <c r="H1" s="211"/>
    </row>
    <row r="2" spans="1:10" s="7" customFormat="1" ht="64.5" customHeight="1">
      <c r="C2" s="76"/>
      <c r="D2" s="76"/>
      <c r="E2" s="211" t="s">
        <v>26</v>
      </c>
      <c r="F2" s="211"/>
      <c r="G2" s="211"/>
      <c r="H2" s="211"/>
      <c r="I2" s="211"/>
    </row>
    <row r="3" spans="1:10" s="7" customFormat="1" ht="21" customHeight="1">
      <c r="A3" s="212" t="s">
        <v>159</v>
      </c>
      <c r="B3" s="212"/>
      <c r="C3" s="212"/>
      <c r="D3" s="212"/>
      <c r="E3" s="212"/>
      <c r="F3" s="212"/>
      <c r="G3" s="212"/>
      <c r="H3" s="212"/>
    </row>
    <row r="4" spans="1:10" s="7" customFormat="1" ht="34.5" customHeight="1">
      <c r="B4" s="210" t="s">
        <v>163</v>
      </c>
      <c r="C4" s="210"/>
      <c r="D4" s="210"/>
      <c r="E4" s="210"/>
      <c r="F4" s="210"/>
      <c r="G4" s="210"/>
      <c r="H4" s="210"/>
    </row>
    <row r="6" spans="1:10" ht="54.75" customHeight="1">
      <c r="A6" s="16" t="s">
        <v>14</v>
      </c>
      <c r="B6" s="16" t="s">
        <v>1</v>
      </c>
      <c r="C6" s="16" t="s">
        <v>3</v>
      </c>
      <c r="D6" s="16" t="s">
        <v>4</v>
      </c>
      <c r="E6" s="16" t="s">
        <v>6</v>
      </c>
      <c r="F6" s="16" t="s">
        <v>5</v>
      </c>
      <c r="G6" s="18" t="s">
        <v>7</v>
      </c>
      <c r="H6" s="37" t="s">
        <v>8</v>
      </c>
      <c r="I6" s="38" t="s">
        <v>9</v>
      </c>
      <c r="J6" s="37" t="s">
        <v>10</v>
      </c>
    </row>
    <row r="7" spans="1:10" ht="30" customHeight="1">
      <c r="A7" s="14">
        <v>1</v>
      </c>
      <c r="B7" s="28" t="s">
        <v>65</v>
      </c>
      <c r="C7" s="16"/>
      <c r="D7" s="16">
        <v>1</v>
      </c>
      <c r="E7" s="17">
        <v>310000</v>
      </c>
      <c r="F7" s="17">
        <v>310000</v>
      </c>
      <c r="G7" s="18" t="s">
        <v>11</v>
      </c>
      <c r="H7" s="19" t="e">
        <f>+CONCATENATE(B7,#REF!,C7,E7,#REF!,G7)</f>
        <v>#REF!</v>
      </c>
      <c r="I7" s="20">
        <f t="shared" ref="I7:I12" si="0">+COUNTIF($H$7:$H$12,H7)</f>
        <v>6</v>
      </c>
      <c r="J7" s="21">
        <v>17</v>
      </c>
    </row>
    <row r="8" spans="1:10" ht="30" customHeight="1">
      <c r="A8" s="14">
        <v>2</v>
      </c>
      <c r="B8" s="28" t="s">
        <v>74</v>
      </c>
      <c r="C8" s="16"/>
      <c r="D8" s="16">
        <v>1</v>
      </c>
      <c r="E8" s="17">
        <v>42000</v>
      </c>
      <c r="F8" s="17">
        <v>42000</v>
      </c>
      <c r="G8" s="18" t="s">
        <v>11</v>
      </c>
      <c r="H8" s="19" t="e">
        <f>+CONCATENATE(B8,#REF!,C8,E8,#REF!,G8)</f>
        <v>#REF!</v>
      </c>
      <c r="I8" s="20">
        <f t="shared" si="0"/>
        <v>6</v>
      </c>
      <c r="J8" s="21">
        <v>17</v>
      </c>
    </row>
    <row r="9" spans="1:10" ht="30" customHeight="1">
      <c r="A9" s="14">
        <v>3</v>
      </c>
      <c r="B9" s="28" t="s">
        <v>125</v>
      </c>
      <c r="C9" s="16">
        <v>2014</v>
      </c>
      <c r="D9" s="16">
        <v>1</v>
      </c>
      <c r="E9" s="17">
        <v>298000</v>
      </c>
      <c r="F9" s="17">
        <v>298000</v>
      </c>
      <c r="G9" s="18" t="s">
        <v>11</v>
      </c>
      <c r="H9" s="19" t="e">
        <f>+CONCATENATE(B9,#REF!,C9,E9,#REF!,G9)</f>
        <v>#REF!</v>
      </c>
      <c r="I9" s="20">
        <f t="shared" si="0"/>
        <v>6</v>
      </c>
      <c r="J9" s="21">
        <v>17</v>
      </c>
    </row>
    <row r="10" spans="1:10" ht="30" customHeight="1">
      <c r="A10" s="14">
        <v>4</v>
      </c>
      <c r="B10" s="28" t="s">
        <v>113</v>
      </c>
      <c r="C10" s="16"/>
      <c r="D10" s="16">
        <v>1</v>
      </c>
      <c r="E10" s="17">
        <v>60000</v>
      </c>
      <c r="F10" s="17">
        <v>60000</v>
      </c>
      <c r="G10" s="18" t="s">
        <v>11</v>
      </c>
      <c r="H10" s="19" t="e">
        <f>+CONCATENATE(B10,#REF!,C10,E10,#REF!,G10)</f>
        <v>#REF!</v>
      </c>
      <c r="I10" s="20">
        <f t="shared" si="0"/>
        <v>6</v>
      </c>
      <c r="J10" s="21">
        <v>17</v>
      </c>
    </row>
    <row r="11" spans="1:10" ht="30" customHeight="1">
      <c r="A11" s="14">
        <v>5</v>
      </c>
      <c r="B11" s="28" t="s">
        <v>154</v>
      </c>
      <c r="C11" s="16">
        <v>2018</v>
      </c>
      <c r="D11" s="16">
        <v>1</v>
      </c>
      <c r="E11" s="17">
        <v>350000</v>
      </c>
      <c r="F11" s="17">
        <v>350000</v>
      </c>
      <c r="G11" s="18" t="s">
        <v>11</v>
      </c>
      <c r="H11" s="19" t="e">
        <f>+CONCATENATE(B11,#REF!,C11,E11,#REF!,G11)</f>
        <v>#REF!</v>
      </c>
      <c r="I11" s="20">
        <f t="shared" si="0"/>
        <v>6</v>
      </c>
      <c r="J11" s="21">
        <v>17</v>
      </c>
    </row>
    <row r="12" spans="1:10" ht="30" customHeight="1">
      <c r="A12" s="14">
        <v>6</v>
      </c>
      <c r="B12" s="28" t="s">
        <v>153</v>
      </c>
      <c r="C12" s="16">
        <v>2018</v>
      </c>
      <c r="D12" s="16">
        <v>1</v>
      </c>
      <c r="E12" s="17">
        <v>550000</v>
      </c>
      <c r="F12" s="17">
        <v>550000</v>
      </c>
      <c r="G12" s="18" t="s">
        <v>11</v>
      </c>
      <c r="H12" s="19" t="e">
        <f>+CONCATENATE(B12,#REF!,C12,E12,#REF!,G12)</f>
        <v>#REF!</v>
      </c>
      <c r="I12" s="20">
        <f t="shared" si="0"/>
        <v>6</v>
      </c>
      <c r="J12" s="21">
        <v>17</v>
      </c>
    </row>
    <row r="13" spans="1:10" s="34" customFormat="1" ht="30" customHeight="1">
      <c r="A13" s="29"/>
      <c r="B13" s="188" t="s">
        <v>12</v>
      </c>
      <c r="C13" s="16"/>
      <c r="D13" s="9"/>
      <c r="E13" s="30"/>
      <c r="F13" s="30">
        <f>SUM(F7:F12)</f>
        <v>1610000</v>
      </c>
      <c r="G13" s="10"/>
      <c r="H13" s="31"/>
      <c r="I13" s="32"/>
      <c r="J13" s="33"/>
    </row>
    <row r="14" spans="1:10" ht="30" customHeight="1">
      <c r="B14" s="185"/>
    </row>
  </sheetData>
  <mergeCells count="4">
    <mergeCell ref="E1:H1"/>
    <mergeCell ref="A3:H3"/>
    <mergeCell ref="B4:H4"/>
    <mergeCell ref="E2:I2"/>
  </mergeCells>
  <pageMargins left="0.39370078740157483" right="0" top="0.15748031496062992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J14"/>
  <sheetViews>
    <sheetView workbookViewId="0">
      <pane xSplit="1" topLeftCell="B1" activePane="topRight" state="frozen"/>
      <selection activeCell="M8" sqref="M8"/>
      <selection pane="topRight" activeCell="M8" sqref="M8"/>
    </sheetView>
  </sheetViews>
  <sheetFormatPr defaultColWidth="8.85546875" defaultRowHeight="13.5"/>
  <cols>
    <col min="1" max="1" width="8.85546875" style="13"/>
    <col min="2" max="2" width="33.28515625" style="22" customWidth="1"/>
    <col min="3" max="3" width="12" style="22" customWidth="1"/>
    <col min="4" max="4" width="8.85546875" style="22" customWidth="1"/>
    <col min="5" max="5" width="16.140625" style="22" customWidth="1"/>
    <col min="6" max="6" width="18.28515625" style="22" customWidth="1"/>
    <col min="7" max="7" width="12.7109375" style="22" hidden="1" customWidth="1"/>
    <col min="8" max="8" width="0" style="19" hidden="1" customWidth="1"/>
    <col min="9" max="9" width="15.28515625" style="20" hidden="1" customWidth="1"/>
    <col min="10" max="10" width="0" style="13" hidden="1" customWidth="1"/>
    <col min="11" max="15" width="8.85546875" style="13"/>
    <col min="16" max="16" width="10.28515625" style="13" bestFit="1" customWidth="1"/>
    <col min="17" max="17" width="14.140625" style="13" customWidth="1"/>
    <col min="18" max="16384" width="8.85546875" style="13"/>
  </cols>
  <sheetData>
    <row r="1" spans="1:10" s="7" customFormat="1" ht="15" customHeight="1">
      <c r="C1" s="25"/>
      <c r="D1" s="25"/>
      <c r="E1" s="211" t="s">
        <v>19</v>
      </c>
      <c r="F1" s="211"/>
      <c r="G1" s="211"/>
      <c r="H1" s="211"/>
    </row>
    <row r="2" spans="1:10" s="7" customFormat="1" ht="64.5" customHeight="1">
      <c r="C2" s="76"/>
      <c r="D2" s="76"/>
      <c r="E2" s="211" t="s">
        <v>26</v>
      </c>
      <c r="F2" s="211"/>
      <c r="G2" s="211"/>
      <c r="H2" s="211"/>
      <c r="I2" s="211"/>
    </row>
    <row r="3" spans="1:10" s="7" customFormat="1" ht="21" customHeight="1">
      <c r="A3" s="212" t="s">
        <v>159</v>
      </c>
      <c r="B3" s="212"/>
      <c r="C3" s="212"/>
      <c r="D3" s="212"/>
      <c r="E3" s="212"/>
      <c r="F3" s="212"/>
      <c r="G3" s="212"/>
      <c r="H3" s="212"/>
    </row>
    <row r="4" spans="1:10" s="7" customFormat="1" ht="34.5" customHeight="1">
      <c r="B4" s="210" t="s">
        <v>164</v>
      </c>
      <c r="C4" s="210"/>
      <c r="D4" s="210"/>
      <c r="E4" s="210"/>
      <c r="F4" s="210"/>
      <c r="G4" s="210"/>
      <c r="H4" s="210"/>
    </row>
    <row r="6" spans="1:10" s="61" customFormat="1" ht="55.5" customHeight="1">
      <c r="A6" s="58" t="s">
        <v>0</v>
      </c>
      <c r="B6" s="58" t="s">
        <v>2</v>
      </c>
      <c r="C6" s="58" t="s">
        <v>3</v>
      </c>
      <c r="D6" s="58" t="s">
        <v>4</v>
      </c>
      <c r="E6" s="58" t="s">
        <v>6</v>
      </c>
      <c r="F6" s="58" t="s">
        <v>5</v>
      </c>
      <c r="G6" s="59" t="s">
        <v>7</v>
      </c>
      <c r="H6" s="60" t="s">
        <v>8</v>
      </c>
      <c r="I6" s="60" t="s">
        <v>9</v>
      </c>
      <c r="J6" s="60" t="s">
        <v>10</v>
      </c>
    </row>
    <row r="7" spans="1:10" s="61" customFormat="1" ht="30" customHeight="1">
      <c r="A7" s="62">
        <v>1</v>
      </c>
      <c r="B7" s="44" t="s">
        <v>65</v>
      </c>
      <c r="C7" s="45"/>
      <c r="D7" s="45">
        <v>1</v>
      </c>
      <c r="E7" s="43">
        <v>310000</v>
      </c>
      <c r="F7" s="43">
        <v>310000</v>
      </c>
      <c r="G7" s="59" t="s">
        <v>11</v>
      </c>
      <c r="H7" s="63" t="e">
        <f>+CONCATENATE(#REF!,B7,C7,E7,#REF!,G7)</f>
        <v>#REF!</v>
      </c>
      <c r="I7" s="63">
        <f t="shared" ref="I7:I12" si="0">+COUNTIF($H$7:$H$12,H7)</f>
        <v>6</v>
      </c>
      <c r="J7" s="64">
        <v>18</v>
      </c>
    </row>
    <row r="8" spans="1:10" s="61" customFormat="1" ht="30" customHeight="1">
      <c r="A8" s="62">
        <v>2</v>
      </c>
      <c r="B8" s="44" t="s">
        <v>74</v>
      </c>
      <c r="C8" s="45"/>
      <c r="D8" s="45">
        <v>1</v>
      </c>
      <c r="E8" s="43">
        <v>42000</v>
      </c>
      <c r="F8" s="43">
        <v>42000</v>
      </c>
      <c r="G8" s="59" t="s">
        <v>11</v>
      </c>
      <c r="H8" s="63" t="e">
        <f>+CONCATENATE(#REF!,B8,C8,E8,#REF!,G8)</f>
        <v>#REF!</v>
      </c>
      <c r="I8" s="63">
        <f t="shared" si="0"/>
        <v>6</v>
      </c>
      <c r="J8" s="64">
        <v>18</v>
      </c>
    </row>
    <row r="9" spans="1:10" s="61" customFormat="1" ht="30" customHeight="1">
      <c r="A9" s="62">
        <v>3</v>
      </c>
      <c r="B9" s="44" t="s">
        <v>125</v>
      </c>
      <c r="C9" s="45">
        <v>2014</v>
      </c>
      <c r="D9" s="45">
        <v>1</v>
      </c>
      <c r="E9" s="43">
        <v>298000</v>
      </c>
      <c r="F9" s="43">
        <v>298000</v>
      </c>
      <c r="G9" s="59" t="s">
        <v>11</v>
      </c>
      <c r="H9" s="63" t="e">
        <f>+CONCATENATE(#REF!,B9,C9,E9,#REF!,G9)</f>
        <v>#REF!</v>
      </c>
      <c r="I9" s="63">
        <f t="shared" si="0"/>
        <v>6</v>
      </c>
      <c r="J9" s="64">
        <v>18</v>
      </c>
    </row>
    <row r="10" spans="1:10" s="61" customFormat="1" ht="30" customHeight="1">
      <c r="A10" s="62">
        <v>4</v>
      </c>
      <c r="B10" s="44" t="s">
        <v>113</v>
      </c>
      <c r="C10" s="45"/>
      <c r="D10" s="45">
        <v>1</v>
      </c>
      <c r="E10" s="43">
        <v>60000</v>
      </c>
      <c r="F10" s="43">
        <v>60000</v>
      </c>
      <c r="G10" s="59" t="s">
        <v>11</v>
      </c>
      <c r="H10" s="63" t="e">
        <f>+CONCATENATE(#REF!,B10,C10,E10,#REF!,G10)</f>
        <v>#REF!</v>
      </c>
      <c r="I10" s="63">
        <f t="shared" si="0"/>
        <v>6</v>
      </c>
      <c r="J10" s="64">
        <v>18</v>
      </c>
    </row>
    <row r="11" spans="1:10" s="61" customFormat="1" ht="30" customHeight="1">
      <c r="A11" s="62">
        <v>5</v>
      </c>
      <c r="B11" s="44" t="s">
        <v>67</v>
      </c>
      <c r="C11" s="45"/>
      <c r="D11" s="45">
        <v>1</v>
      </c>
      <c r="E11" s="43">
        <v>380000</v>
      </c>
      <c r="F11" s="43">
        <v>380000</v>
      </c>
      <c r="G11" s="59" t="s">
        <v>11</v>
      </c>
      <c r="H11" s="63" t="e">
        <f>+CONCATENATE(#REF!,B11,C11,E11,#REF!,G11)</f>
        <v>#REF!</v>
      </c>
      <c r="I11" s="63">
        <f t="shared" si="0"/>
        <v>6</v>
      </c>
      <c r="J11" s="64">
        <v>18</v>
      </c>
    </row>
    <row r="12" spans="1:10" s="61" customFormat="1" ht="30" customHeight="1">
      <c r="A12" s="62">
        <v>6</v>
      </c>
      <c r="B12" s="44" t="s">
        <v>152</v>
      </c>
      <c r="C12" s="45">
        <v>2018</v>
      </c>
      <c r="D12" s="45">
        <v>1</v>
      </c>
      <c r="E12" s="43">
        <v>450000</v>
      </c>
      <c r="F12" s="43">
        <v>450000</v>
      </c>
      <c r="G12" s="59" t="s">
        <v>11</v>
      </c>
      <c r="H12" s="63" t="e">
        <f>+CONCATENATE(#REF!,B12,C12,E12,#REF!,G12)</f>
        <v>#REF!</v>
      </c>
      <c r="I12" s="63">
        <f t="shared" si="0"/>
        <v>6</v>
      </c>
      <c r="J12" s="64">
        <v>18</v>
      </c>
    </row>
    <row r="13" spans="1:10" s="68" customFormat="1" ht="30" customHeight="1">
      <c r="A13" s="69"/>
      <c r="B13" s="44" t="s">
        <v>12</v>
      </c>
      <c r="C13" s="46"/>
      <c r="D13" s="70"/>
      <c r="E13" s="48"/>
      <c r="F13" s="48">
        <f>SUM(F7:F12)</f>
        <v>1540000</v>
      </c>
      <c r="G13" s="65"/>
      <c r="H13" s="66"/>
      <c r="I13" s="66"/>
      <c r="J13" s="67"/>
    </row>
    <row r="14" spans="1:10" ht="30" customHeight="1">
      <c r="B14" s="185"/>
    </row>
  </sheetData>
  <mergeCells count="4">
    <mergeCell ref="E1:H1"/>
    <mergeCell ref="E2:I2"/>
    <mergeCell ref="A3:H3"/>
    <mergeCell ref="B4:H4"/>
  </mergeCells>
  <pageMargins left="0.39370078740157483" right="0" top="0.15748031496062992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J14"/>
  <sheetViews>
    <sheetView workbookViewId="0">
      <pane xSplit="1" topLeftCell="B1" activePane="topRight" state="frozen"/>
      <selection activeCell="M8" sqref="M8"/>
      <selection pane="topRight" activeCell="M8" sqref="M8"/>
    </sheetView>
  </sheetViews>
  <sheetFormatPr defaultColWidth="8.85546875" defaultRowHeight="13.5"/>
  <cols>
    <col min="1" max="1" width="5.42578125" style="13" customWidth="1"/>
    <col min="2" max="2" width="32.7109375" style="22" customWidth="1"/>
    <col min="3" max="3" width="14" style="22" customWidth="1"/>
    <col min="4" max="4" width="10.85546875" style="22" customWidth="1"/>
    <col min="5" max="5" width="18" style="22" customWidth="1"/>
    <col min="6" max="6" width="14.42578125" style="22" customWidth="1"/>
    <col min="7" max="7" width="12.7109375" style="22" hidden="1" customWidth="1"/>
    <col min="8" max="8" width="0" style="19" hidden="1" customWidth="1"/>
    <col min="9" max="9" width="15.28515625" style="20" hidden="1" customWidth="1"/>
    <col min="10" max="10" width="0" style="13" hidden="1" customWidth="1"/>
    <col min="11" max="15" width="8.85546875" style="13"/>
    <col min="16" max="16" width="10.28515625" style="13" bestFit="1" customWidth="1"/>
    <col min="17" max="17" width="14.140625" style="13" customWidth="1"/>
    <col min="18" max="16384" width="8.85546875" style="13"/>
  </cols>
  <sheetData>
    <row r="1" spans="1:10" s="7" customFormat="1" ht="15" customHeight="1">
      <c r="C1" s="25"/>
      <c r="D1" s="25"/>
      <c r="E1" s="211" t="s">
        <v>20</v>
      </c>
      <c r="F1" s="211"/>
      <c r="G1" s="211"/>
      <c r="H1" s="211"/>
    </row>
    <row r="2" spans="1:10" s="7" customFormat="1" ht="64.5" customHeight="1">
      <c r="C2" s="76"/>
      <c r="D2" s="76"/>
      <c r="E2" s="211" t="s">
        <v>26</v>
      </c>
      <c r="F2" s="211"/>
      <c r="G2" s="211"/>
      <c r="H2" s="211"/>
      <c r="I2" s="211"/>
    </row>
    <row r="3" spans="1:10" s="7" customFormat="1" ht="21" customHeight="1">
      <c r="A3" s="212" t="s">
        <v>159</v>
      </c>
      <c r="B3" s="212"/>
      <c r="C3" s="212"/>
      <c r="D3" s="212"/>
      <c r="E3" s="212"/>
      <c r="F3" s="212"/>
      <c r="G3" s="212"/>
      <c r="H3" s="212"/>
    </row>
    <row r="4" spans="1:10" s="7" customFormat="1" ht="34.5" customHeight="1">
      <c r="B4" s="210" t="s">
        <v>165</v>
      </c>
      <c r="C4" s="210"/>
      <c r="D4" s="210"/>
      <c r="E4" s="210"/>
      <c r="F4" s="210"/>
      <c r="G4" s="210"/>
      <c r="H4" s="210"/>
    </row>
    <row r="6" spans="1:10" ht="57" customHeight="1">
      <c r="A6" s="16" t="s">
        <v>14</v>
      </c>
      <c r="B6" s="16" t="s">
        <v>1</v>
      </c>
      <c r="C6" s="16" t="s">
        <v>3</v>
      </c>
      <c r="D6" s="16" t="s">
        <v>4</v>
      </c>
      <c r="E6" s="16" t="s">
        <v>6</v>
      </c>
      <c r="F6" s="16" t="s">
        <v>5</v>
      </c>
      <c r="G6" s="18" t="s">
        <v>7</v>
      </c>
      <c r="H6" s="37" t="s">
        <v>8</v>
      </c>
      <c r="I6" s="38" t="s">
        <v>9</v>
      </c>
      <c r="J6" s="37" t="s">
        <v>10</v>
      </c>
    </row>
    <row r="7" spans="1:10" ht="30" customHeight="1">
      <c r="A7" s="14">
        <v>1</v>
      </c>
      <c r="B7" s="28" t="s">
        <v>65</v>
      </c>
      <c r="C7" s="16"/>
      <c r="D7" s="16">
        <v>1</v>
      </c>
      <c r="E7" s="17">
        <v>310000</v>
      </c>
      <c r="F7" s="17">
        <f t="shared" ref="F7:F11" si="0">D7*E7</f>
        <v>310000</v>
      </c>
      <c r="G7" s="18" t="s">
        <v>11</v>
      </c>
      <c r="H7" s="19" t="e">
        <f>+CONCATENATE(B7,#REF!,C7,E7,#REF!,G7)</f>
        <v>#REF!</v>
      </c>
      <c r="I7" s="20">
        <f>+COUNTIF($H$7:$H$8,H7)</f>
        <v>1</v>
      </c>
      <c r="J7" s="21">
        <v>19</v>
      </c>
    </row>
    <row r="8" spans="1:10" ht="30" customHeight="1">
      <c r="A8" s="14">
        <v>2</v>
      </c>
      <c r="B8" s="28" t="s">
        <v>74</v>
      </c>
      <c r="C8" s="16"/>
      <c r="D8" s="16">
        <v>1</v>
      </c>
      <c r="E8" s="17">
        <v>42000</v>
      </c>
      <c r="F8" s="17">
        <f t="shared" si="0"/>
        <v>42000</v>
      </c>
      <c r="G8" s="18"/>
      <c r="J8" s="21"/>
    </row>
    <row r="9" spans="1:10" ht="30" customHeight="1">
      <c r="A9" s="14">
        <v>3</v>
      </c>
      <c r="B9" s="28" t="s">
        <v>125</v>
      </c>
      <c r="C9" s="16">
        <v>2014</v>
      </c>
      <c r="D9" s="16">
        <v>1</v>
      </c>
      <c r="E9" s="17">
        <v>298000</v>
      </c>
      <c r="F9" s="17">
        <f t="shared" si="0"/>
        <v>298000</v>
      </c>
      <c r="G9" s="18"/>
      <c r="J9" s="21"/>
    </row>
    <row r="10" spans="1:10" ht="30" customHeight="1">
      <c r="A10" s="14">
        <v>4</v>
      </c>
      <c r="B10" s="28" t="s">
        <v>113</v>
      </c>
      <c r="C10" s="16"/>
      <c r="D10" s="16">
        <v>1</v>
      </c>
      <c r="E10" s="17">
        <v>60000</v>
      </c>
      <c r="F10" s="17">
        <f t="shared" si="0"/>
        <v>60000</v>
      </c>
      <c r="G10" s="18"/>
      <c r="J10" s="21"/>
    </row>
    <row r="11" spans="1:10" ht="30" customHeight="1">
      <c r="A11" s="14">
        <v>5</v>
      </c>
      <c r="B11" s="28" t="s">
        <v>67</v>
      </c>
      <c r="C11" s="16"/>
      <c r="D11" s="16">
        <v>1</v>
      </c>
      <c r="E11" s="17">
        <v>380000</v>
      </c>
      <c r="F11" s="17">
        <f t="shared" si="0"/>
        <v>380000</v>
      </c>
      <c r="G11" s="18"/>
      <c r="J11" s="21"/>
    </row>
    <row r="12" spans="1:10" s="34" customFormat="1" ht="30" customHeight="1">
      <c r="A12" s="29"/>
      <c r="B12" s="27" t="s">
        <v>12</v>
      </c>
      <c r="C12" s="9"/>
      <c r="D12" s="9"/>
      <c r="E12" s="30"/>
      <c r="F12" s="30">
        <f>SUM(F4:F11)</f>
        <v>1090000</v>
      </c>
      <c r="G12" s="10"/>
      <c r="H12" s="31"/>
      <c r="I12" s="32"/>
      <c r="J12" s="33"/>
    </row>
    <row r="13" spans="1:10">
      <c r="B13" s="185"/>
    </row>
    <row r="14" spans="1:10">
      <c r="B14" s="185"/>
    </row>
  </sheetData>
  <mergeCells count="4">
    <mergeCell ref="E1:H1"/>
    <mergeCell ref="A3:H3"/>
    <mergeCell ref="B4:H4"/>
    <mergeCell ref="E2:I2"/>
  </mergeCells>
  <pageMargins left="0.39370078740157483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ՀՄ  2017 ցուցա</vt:lpstr>
      <vt:lpstr>2 </vt:lpstr>
      <vt:lpstr>3</vt:lpstr>
      <vt:lpstr>4</vt:lpstr>
      <vt:lpstr>5 </vt:lpstr>
      <vt:lpstr>6</vt:lpstr>
      <vt:lpstr>7 </vt:lpstr>
      <vt:lpstr>9</vt:lpstr>
      <vt:lpstr>10</vt:lpstr>
      <vt:lpstr>12</vt:lpstr>
      <vt:lpstr>Մարզադպրոց </vt:lpstr>
      <vt:lpstr>Եր դպրոց</vt:lpstr>
      <vt:lpstr>Գեղ դպրոց</vt:lpstr>
      <vt:lpstr>Շախմատ</vt:lpstr>
      <vt:lpstr>Կոմունալ</vt:lpstr>
      <vt:lpstr>Քաղաքային</vt:lpstr>
      <vt:lpstr>'10'!Print_Area</vt:lpstr>
      <vt:lpstr>'12'!Print_Area</vt:lpstr>
      <vt:lpstr>'2 '!Print_Area</vt:lpstr>
      <vt:lpstr>'3'!Print_Area</vt:lpstr>
      <vt:lpstr>'4'!Print_Area</vt:lpstr>
      <vt:lpstr>'6'!Print_Area</vt:lpstr>
      <vt:lpstr>'7 '!Print_Area</vt:lpstr>
      <vt:lpstr>'9'!Print_Area</vt:lpstr>
      <vt:lpstr>'Գեղ դպրոց'!Print_Area</vt:lpstr>
      <vt:lpstr>'Եր դպրոց'!Print_Area</vt:lpstr>
      <vt:lpstr>Կոմունալ!Print_Area</vt:lpstr>
      <vt:lpstr>'Մարզադպրոց '!Print_Area</vt:lpstr>
      <vt:lpstr>Շախմատ!Print_Area</vt:lpstr>
      <vt:lpstr>Քաղաքային!Print_Area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2021-11-11T13:46:11Z</cp:lastPrinted>
  <dcterms:created xsi:type="dcterms:W3CDTF">2021-01-25T07:12:38Z</dcterms:created>
  <dcterms:modified xsi:type="dcterms:W3CDTF">2021-11-11T13:49:26Z</dcterms:modified>
</cp:coreProperties>
</file>