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Ավագանի 24.12.2024\ՀՈԱԿ աշխատավարձ\"/>
    </mc:Choice>
  </mc:AlternateContent>
  <xr:revisionPtr revIDLastSave="0" documentId="13_ncr:1_{98841168-8F50-4350-81DD-BD6CDC23A429}" xr6:coauthVersionLast="36" xr6:coauthVersionMax="36" xr10:uidLastSave="{00000000-0000-0000-0000-000000000000}"/>
  <bookViews>
    <workbookView xWindow="0" yWindow="0" windowWidth="28800" windowHeight="11325" firstSheet="1" activeTab="2" xr2:uid="{00000000-000D-0000-FFFF-FFFF00000000}"/>
  </bookViews>
  <sheets>
    <sheet name="Հաստիքացուցակ" sheetId="28" r:id="rId1"/>
    <sheet name="արամուսի մշ հիմ" sheetId="27" r:id="rId2"/>
    <sheet name="առինջ ամբուլատորիա" sheetId="19" r:id="rId3"/>
    <sheet name="քաղաքային" sheetId="15" r:id="rId4"/>
    <sheet name="կամարիս մշակ" sheetId="21" r:id="rId5"/>
    <sheet name="գեղաշենի մշակույթի տուն" sheetId="22" r:id="rId6"/>
    <sheet name="աջակցություն" sheetId="17" r:id="rId7"/>
    <sheet name="գրադարան" sheetId="24" r:id="rId8"/>
    <sheet name="մարզադպրոց" sheetId="4" r:id="rId9"/>
    <sheet name="շախմատ" sheetId="5" r:id="rId10"/>
    <sheet name="գեղարվեստ" sheetId="25" r:id="rId11"/>
    <sheet name="երաժշտական" sheetId="26" r:id="rId12"/>
    <sheet name="կամարիս մանկապ" sheetId="1" r:id="rId13"/>
    <sheet name="մայակովս մանկապ" sheetId="2" r:id="rId14"/>
    <sheet name="գեղաշեն մանկա" sheetId="3" r:id="rId15"/>
    <sheet name="վպտղնի" sheetId="16" r:id="rId16"/>
    <sheet name="12" sheetId="6" r:id="rId17"/>
    <sheet name="9" sheetId="8" r:id="rId18"/>
    <sheet name="7" sheetId="9" r:id="rId19"/>
    <sheet name="6" sheetId="10" r:id="rId20"/>
    <sheet name="5" sheetId="11" r:id="rId21"/>
    <sheet name="4" sheetId="12" r:id="rId22"/>
    <sheet name="3" sheetId="13" r:id="rId23"/>
    <sheet name="2" sheetId="14" r:id="rId24"/>
  </sheets>
  <externalReferences>
    <externalReference r:id="rId25"/>
    <externalReference r:id="rId26"/>
    <externalReference r:id="rId27"/>
  </externalReferences>
  <definedNames>
    <definedName name="_xlnm._FilterDatabase" localSheetId="23" hidden="1">'2'!$A$7:$E$30</definedName>
    <definedName name="³Û¹_ÃíáõÙª_including">"Salary annual fund"</definedName>
    <definedName name="a" localSheetId="0">#REF!</definedName>
    <definedName name="a">#REF!</definedName>
    <definedName name="aaa" localSheetId="0">#REF!</definedName>
    <definedName name="aaa">#REF!</definedName>
    <definedName name="curs" localSheetId="0">#REF!</definedName>
    <definedName name="curs">#REF!</definedName>
    <definedName name="e" localSheetId="0">#REF!</definedName>
    <definedName name="e">#REF!</definedName>
    <definedName name="ff" localSheetId="0">#REF!</definedName>
    <definedName name="ff">#REF!</definedName>
    <definedName name="ffff" localSheetId="0">#REF!</definedName>
    <definedName name="ffff">#REF!</definedName>
    <definedName name="hh" localSheetId="0">#REF!</definedName>
    <definedName name="hh">#REF!</definedName>
    <definedName name="PriceDiesel">[1]Fuel!$P$27</definedName>
    <definedName name="PriceGas">[1]Fuel!$P$28</definedName>
    <definedName name="PricePetrol">[1]Fuel!$P$26</definedName>
    <definedName name="PricePetrolPremium">[1]Fuel!$P$25</definedName>
    <definedName name="qqq" localSheetId="0">#REF!</definedName>
    <definedName name="qqq">#REF!</definedName>
    <definedName name="qqqq" localSheetId="0">#REF!</definedName>
    <definedName name="qqqq">#REF!</definedName>
    <definedName name="Salary" localSheetId="0">'[2]Cash Flow ampop'!#REF!</definedName>
    <definedName name="Salary">'[2]Cash Flow ampop'!#REF!</definedName>
    <definedName name="Salarynew">'[3]18. Salary'!$D$21</definedName>
    <definedName name="TariffSewage">[1]Hamematakan!$I$31</definedName>
    <definedName name="TariffWaterSupplyRetail">[1]Hamematakan!$I$29</definedName>
    <definedName name="TariffWaterSupplyWholesale">[1]Hamematakan!$I$30</definedName>
    <definedName name="Û" localSheetId="0">#REF!</definedName>
    <definedName name="Û">#REF!</definedName>
    <definedName name="_xlnm.Print_Titles" localSheetId="0">Հաստիքացուցակ!$9:$9</definedName>
    <definedName name="_xlnm.Print_Titles" localSheetId="8">մարզադպրոց!$9:$9</definedName>
    <definedName name="_xlnm.Print_Area" localSheetId="16">'12'!$A$1:$E$31</definedName>
    <definedName name="_xlnm.Print_Area" localSheetId="23">'2'!$A$1:$E$30</definedName>
    <definedName name="_xlnm.Print_Area" localSheetId="22">'3'!$A$1:$E$31</definedName>
    <definedName name="_xlnm.Print_Area" localSheetId="21">'4'!$A$1:$E$32</definedName>
    <definedName name="_xlnm.Print_Area" localSheetId="20">'5'!$A$1:$E$31</definedName>
    <definedName name="_xlnm.Print_Area" localSheetId="19">'6'!$A$1:$E$32</definedName>
    <definedName name="_xlnm.Print_Area" localSheetId="18">'7'!$A$1:$E$30</definedName>
    <definedName name="_xlnm.Print_Area" localSheetId="17">'9'!$A$1:$E$33</definedName>
    <definedName name="_xlnm.Print_Area" localSheetId="6">աջակցություն!$A$1:$E$21</definedName>
    <definedName name="_xlnm.Print_Area" localSheetId="2">'առինջ ամբուլատորիա'!$A$1:$E$24</definedName>
    <definedName name="_xlnm.Print_Area" localSheetId="1">'արամուսի մշ հիմ'!$A$1:$E$27</definedName>
    <definedName name="_xlnm.Print_Area" localSheetId="14">'գեղաշեն մանկա'!$A$1:$E$33</definedName>
    <definedName name="_xlnm.Print_Area" localSheetId="5">'գեղաշենի մշակույթի տուն'!$A$1:$E$24</definedName>
    <definedName name="_xlnm.Print_Area" localSheetId="10">գեղարվեստ!$A$1:$E$17</definedName>
    <definedName name="_xlnm.Print_Area" localSheetId="7">գրադարան!$A$1:$E$16</definedName>
    <definedName name="_xlnm.Print_Area" localSheetId="11">երաժշտական!$A$1:$E$23</definedName>
    <definedName name="_xlnm.Print_Area" localSheetId="12">'կամարիս մանկապ'!$A$1:$E$30</definedName>
    <definedName name="_xlnm.Print_Area" localSheetId="4">'կամարիս մշակ'!$A$1:$E$18</definedName>
    <definedName name="_xlnm.Print_Area" localSheetId="0">Հաստիքացուցակ!$A$1:$E$116</definedName>
    <definedName name="_xlnm.Print_Area" localSheetId="13">'մայակովս մանկապ'!$A$1:$E$30</definedName>
    <definedName name="_xlnm.Print_Area" localSheetId="8">մարզադպրոց!$A$1:$E$43</definedName>
    <definedName name="_xlnm.Print_Area" localSheetId="9">շախմատ!$A$1:$E$18</definedName>
    <definedName name="_xlnm.Print_Area" localSheetId="15">վպտղնի!$A$1:$E$29</definedName>
    <definedName name="_xlnm.Print_Area" localSheetId="3">քաղաքային!$A$1:$E$34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28" l="1"/>
  <c r="C31" i="6"/>
  <c r="C43" i="4" l="1"/>
  <c r="E22" i="4"/>
  <c r="E19" i="4" l="1"/>
  <c r="E43" i="4" s="1"/>
  <c r="C30" i="2" l="1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30" i="2" s="1"/>
  <c r="E15" i="2"/>
  <c r="E14" i="2"/>
  <c r="E13" i="2"/>
  <c r="E12" i="2"/>
  <c r="E11" i="2"/>
  <c r="D34" i="15" l="1"/>
  <c r="C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34" i="15" l="1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E96" i="28"/>
  <c r="E97" i="28"/>
  <c r="E98" i="28"/>
  <c r="E99" i="28"/>
  <c r="E100" i="28"/>
  <c r="E101" i="28"/>
  <c r="E102" i="28"/>
  <c r="E103" i="28"/>
  <c r="E104" i="28"/>
  <c r="E105" i="28"/>
  <c r="E106" i="28"/>
  <c r="E107" i="28"/>
  <c r="E108" i="28"/>
  <c r="E109" i="28"/>
  <c r="E110" i="28"/>
  <c r="E111" i="28"/>
  <c r="E112" i="28"/>
  <c r="E113" i="28"/>
  <c r="E114" i="28"/>
  <c r="E115" i="28"/>
  <c r="E76" i="28"/>
  <c r="C75" i="28"/>
  <c r="E74" i="28"/>
  <c r="E73" i="28"/>
  <c r="E71" i="28" s="1"/>
  <c r="E72" i="28"/>
  <c r="C71" i="28"/>
  <c r="E70" i="28"/>
  <c r="E69" i="28"/>
  <c r="E68" i="28" s="1"/>
  <c r="C68" i="28"/>
  <c r="E67" i="28"/>
  <c r="E66" i="28"/>
  <c r="E65" i="28"/>
  <c r="E64" i="28"/>
  <c r="E63" i="28"/>
  <c r="E62" i="28"/>
  <c r="E61" i="28"/>
  <c r="E60" i="28" s="1"/>
  <c r="C60" i="28"/>
  <c r="E59" i="28"/>
  <c r="E58" i="28"/>
  <c r="E57" i="28"/>
  <c r="E56" i="28"/>
  <c r="E55" i="28"/>
  <c r="E51" i="28" s="1"/>
  <c r="E54" i="28"/>
  <c r="E53" i="28"/>
  <c r="E52" i="28"/>
  <c r="C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8" i="28" s="1"/>
  <c r="E29" i="28"/>
  <c r="C28" i="28"/>
  <c r="E27" i="28"/>
  <c r="E26" i="28"/>
  <c r="E25" i="28"/>
  <c r="E24" i="28"/>
  <c r="E22" i="28" s="1"/>
  <c r="E23" i="28"/>
  <c r="C22" i="28"/>
  <c r="C116" i="28" s="1"/>
  <c r="E21" i="28"/>
  <c r="E20" i="28"/>
  <c r="E19" i="28"/>
  <c r="E18" i="28"/>
  <c r="E17" i="28"/>
  <c r="E16" i="28"/>
  <c r="E15" i="28"/>
  <c r="E14" i="28"/>
  <c r="E13" i="28"/>
  <c r="E12" i="28"/>
  <c r="E10" i="28" s="1"/>
  <c r="A12" i="28"/>
  <c r="A13" i="28" s="1"/>
  <c r="A14" i="28" s="1"/>
  <c r="A17" i="28" s="1"/>
  <c r="A18" i="28" s="1"/>
  <c r="A19" i="28" s="1"/>
  <c r="A20" i="28" s="1"/>
  <c r="A21" i="28" s="1"/>
  <c r="A23" i="28" s="1"/>
  <c r="A24" i="28" s="1"/>
  <c r="A25" i="28" s="1"/>
  <c r="A26" i="28" s="1"/>
  <c r="A27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9" i="28" s="1"/>
  <c r="A50" i="28" s="1"/>
  <c r="A52" i="28" s="1"/>
  <c r="A53" i="28" s="1"/>
  <c r="A54" i="28" s="1"/>
  <c r="A55" i="28" s="1"/>
  <c r="A56" i="28" s="1"/>
  <c r="A57" i="28" s="1"/>
  <c r="A58" i="28" s="1"/>
  <c r="A59" i="28" s="1"/>
  <c r="A61" i="28" s="1"/>
  <c r="A62" i="28" s="1"/>
  <c r="A63" i="28" s="1"/>
  <c r="A64" i="28" s="1"/>
  <c r="A65" i="28" s="1"/>
  <c r="A66" i="28" s="1"/>
  <c r="A67" i="28" s="1"/>
  <c r="A69" i="28" s="1"/>
  <c r="A70" i="28" s="1"/>
  <c r="A72" i="28" s="1"/>
  <c r="A73" i="28" s="1"/>
  <c r="A74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E11" i="28"/>
  <c r="C10" i="28"/>
  <c r="E75" i="28" l="1"/>
  <c r="C24" i="19" l="1"/>
  <c r="C23" i="19"/>
  <c r="C20" i="19"/>
  <c r="C16" i="19"/>
  <c r="C13" i="19"/>
  <c r="E11" i="19"/>
  <c r="C18" i="21" l="1"/>
  <c r="C24" i="22"/>
  <c r="C29" i="16"/>
  <c r="E10" i="25" l="1"/>
  <c r="E11" i="25"/>
  <c r="E12" i="25"/>
  <c r="E13" i="25"/>
  <c r="E14" i="25"/>
  <c r="E15" i="25"/>
  <c r="E16" i="25"/>
  <c r="E15" i="4" l="1"/>
  <c r="C21" i="17" l="1"/>
  <c r="E11" i="17"/>
  <c r="E12" i="17"/>
  <c r="E13" i="17"/>
  <c r="E14" i="17"/>
  <c r="E15" i="17"/>
  <c r="E16" i="17"/>
  <c r="E21" i="17" s="1"/>
  <c r="E17" i="17"/>
  <c r="E18" i="17"/>
  <c r="E19" i="17"/>
  <c r="E20" i="17"/>
  <c r="C27" i="27" l="1"/>
  <c r="E21" i="27"/>
  <c r="C18" i="5" l="1"/>
  <c r="E9" i="5"/>
  <c r="E10" i="5"/>
  <c r="E11" i="5"/>
  <c r="E12" i="5"/>
  <c r="E13" i="5"/>
  <c r="E14" i="5"/>
  <c r="E15" i="5"/>
  <c r="E16" i="5"/>
  <c r="E17" i="5"/>
  <c r="E26" i="27" l="1"/>
  <c r="E25" i="27"/>
  <c r="E24" i="27"/>
  <c r="E23" i="27"/>
  <c r="E22" i="27"/>
  <c r="E20" i="27"/>
  <c r="E19" i="27"/>
  <c r="E18" i="27"/>
  <c r="E17" i="27"/>
  <c r="E16" i="27"/>
  <c r="E15" i="27"/>
  <c r="E14" i="27"/>
  <c r="E13" i="27"/>
  <c r="E12" i="27"/>
  <c r="E11" i="27"/>
  <c r="E10" i="27"/>
  <c r="E27" i="27" l="1"/>
  <c r="E13" i="21" l="1"/>
  <c r="E8" i="5"/>
  <c r="E18" i="5" s="1"/>
  <c r="C16" i="24" l="1"/>
  <c r="C30" i="1" l="1"/>
  <c r="E18" i="1"/>
  <c r="C33" i="8" l="1"/>
  <c r="C30" i="9"/>
  <c r="C31" i="11"/>
  <c r="C32" i="12"/>
  <c r="C31" i="13"/>
  <c r="E18" i="16" l="1"/>
  <c r="E17" i="6"/>
  <c r="C32" i="10"/>
  <c r="C30" i="14"/>
  <c r="E18" i="10"/>
  <c r="E17" i="9"/>
  <c r="E18" i="8"/>
  <c r="E17" i="11"/>
  <c r="E18" i="12"/>
  <c r="E17" i="13"/>
  <c r="E18" i="13"/>
  <c r="E18" i="4" l="1"/>
  <c r="E17" i="14" l="1"/>
  <c r="C23" i="26" l="1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C17" i="25"/>
  <c r="E9" i="25"/>
  <c r="F16" i="24"/>
  <c r="E15" i="24"/>
  <c r="E14" i="24"/>
  <c r="E13" i="24"/>
  <c r="E12" i="24"/>
  <c r="E11" i="24"/>
  <c r="E10" i="24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17" i="21"/>
  <c r="E16" i="21"/>
  <c r="E15" i="21"/>
  <c r="E14" i="21"/>
  <c r="E12" i="21"/>
  <c r="E11" i="21"/>
  <c r="E10" i="21"/>
  <c r="E23" i="26" l="1"/>
  <c r="E18" i="21"/>
  <c r="E16" i="24"/>
  <c r="E24" i="22"/>
  <c r="E17" i="25"/>
  <c r="E10" i="17"/>
  <c r="C33" i="3" l="1"/>
  <c r="E17" i="16"/>
  <c r="E25" i="16"/>
  <c r="E27" i="16"/>
  <c r="E28" i="16"/>
  <c r="E26" i="16"/>
  <c r="E22" i="16"/>
  <c r="E24" i="16"/>
  <c r="E23" i="16"/>
  <c r="E14" i="16"/>
  <c r="E20" i="16"/>
  <c r="E16" i="16"/>
  <c r="E15" i="16"/>
  <c r="E19" i="16"/>
  <c r="E13" i="16"/>
  <c r="E21" i="16"/>
  <c r="E12" i="16"/>
  <c r="E11" i="16"/>
  <c r="E29" i="16" l="1"/>
  <c r="E10" i="9"/>
  <c r="E11" i="9"/>
  <c r="E12" i="9"/>
  <c r="E13" i="9"/>
  <c r="E14" i="9"/>
  <c r="E15" i="9"/>
  <c r="E18" i="9"/>
  <c r="E19" i="9"/>
  <c r="E20" i="9"/>
  <c r="E21" i="9"/>
  <c r="E22" i="9"/>
  <c r="E23" i="9"/>
  <c r="E24" i="9"/>
  <c r="E25" i="9"/>
  <c r="E26" i="9"/>
  <c r="E27" i="9"/>
  <c r="E28" i="9"/>
  <c r="E29" i="9"/>
  <c r="E16" i="9"/>
  <c r="E30" i="9" l="1"/>
  <c r="E26" i="4" l="1"/>
  <c r="E31" i="3" l="1"/>
  <c r="E17" i="1"/>
  <c r="E16" i="3"/>
  <c r="E25" i="4"/>
  <c r="E24" i="4" l="1"/>
  <c r="E23" i="4"/>
  <c r="E21" i="4"/>
  <c r="E16" i="6"/>
  <c r="E17" i="8"/>
  <c r="E17" i="10"/>
  <c r="E16" i="11"/>
  <c r="E17" i="12" l="1"/>
  <c r="E16" i="13"/>
  <c r="E16" i="14"/>
  <c r="E29" i="14" l="1"/>
  <c r="E28" i="14"/>
  <c r="E27" i="14"/>
  <c r="E26" i="14"/>
  <c r="E25" i="14"/>
  <c r="E24" i="14"/>
  <c r="E23" i="14"/>
  <c r="E22" i="14"/>
  <c r="E21" i="14"/>
  <c r="E20" i="14"/>
  <c r="E19" i="14"/>
  <c r="E18" i="14"/>
  <c r="E15" i="14"/>
  <c r="E14" i="14"/>
  <c r="E13" i="14"/>
  <c r="E12" i="14"/>
  <c r="E11" i="14"/>
  <c r="E10" i="14"/>
  <c r="E30" i="13"/>
  <c r="E29" i="13"/>
  <c r="E28" i="13"/>
  <c r="E27" i="13"/>
  <c r="E26" i="13"/>
  <c r="E25" i="13"/>
  <c r="E24" i="13"/>
  <c r="E23" i="13"/>
  <c r="E22" i="13"/>
  <c r="E21" i="13"/>
  <c r="E20" i="13"/>
  <c r="E19" i="13"/>
  <c r="E15" i="13"/>
  <c r="E14" i="13"/>
  <c r="E13" i="13"/>
  <c r="E12" i="13"/>
  <c r="E11" i="13"/>
  <c r="E10" i="13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6" i="12"/>
  <c r="E15" i="12"/>
  <c r="E14" i="12"/>
  <c r="E13" i="12"/>
  <c r="E12" i="12"/>
  <c r="E11" i="12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5" i="11"/>
  <c r="E14" i="11"/>
  <c r="E13" i="11"/>
  <c r="E12" i="11"/>
  <c r="E11" i="11"/>
  <c r="E10" i="11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6" i="10"/>
  <c r="E15" i="10"/>
  <c r="E14" i="10"/>
  <c r="E13" i="10"/>
  <c r="E12" i="10"/>
  <c r="E11" i="10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6" i="8"/>
  <c r="E15" i="8"/>
  <c r="E14" i="8"/>
  <c r="E13" i="8"/>
  <c r="E12" i="8"/>
  <c r="E11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5" i="6"/>
  <c r="E14" i="6"/>
  <c r="E13" i="6"/>
  <c r="E12" i="6"/>
  <c r="E11" i="6"/>
  <c r="E10" i="6"/>
  <c r="F18" i="5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16" i="4"/>
  <c r="E17" i="4"/>
  <c r="E14" i="4"/>
  <c r="E28" i="4"/>
  <c r="E27" i="4"/>
  <c r="E20" i="4"/>
  <c r="E13" i="4"/>
  <c r="E12" i="4"/>
  <c r="E11" i="4"/>
  <c r="E10" i="4"/>
  <c r="E32" i="3"/>
  <c r="E28" i="3"/>
  <c r="E29" i="3"/>
  <c r="E27" i="3"/>
  <c r="E26" i="3"/>
  <c r="E30" i="3"/>
  <c r="E25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E10" i="3"/>
  <c r="E29" i="1"/>
  <c r="E28" i="1"/>
  <c r="E27" i="1"/>
  <c r="E26" i="1"/>
  <c r="E23" i="1"/>
  <c r="E22" i="1"/>
  <c r="E20" i="1"/>
  <c r="E25" i="1"/>
  <c r="E24" i="1"/>
  <c r="E14" i="1"/>
  <c r="E21" i="1"/>
  <c r="E16" i="1"/>
  <c r="E15" i="1"/>
  <c r="E19" i="1"/>
  <c r="E13" i="1"/>
  <c r="E12" i="1"/>
  <c r="E11" i="1"/>
  <c r="E30" i="14" l="1"/>
  <c r="E30" i="1"/>
  <c r="E33" i="8"/>
  <c r="E31" i="11"/>
  <c r="E32" i="12"/>
  <c r="E31" i="6"/>
  <c r="E32" i="10"/>
  <c r="E31" i="13"/>
  <c r="E33" i="3"/>
</calcChain>
</file>

<file path=xl/sharedStrings.xml><?xml version="1.0" encoding="utf-8"?>
<sst xmlns="http://schemas.openxmlformats.org/spreadsheetml/2006/main" count="802" uniqueCount="265">
  <si>
    <t>Հավելված 21</t>
  </si>
  <si>
    <t>2.Հաստիքացուցակը և պաշտոնային դրույքաչափերը`</t>
  </si>
  <si>
    <t>հ/հ</t>
  </si>
  <si>
    <t>Հաստիքի անվանումը</t>
  </si>
  <si>
    <t>Հաստիքային միավորները</t>
  </si>
  <si>
    <t>Դրույքի չափը (դրամ)</t>
  </si>
  <si>
    <t>Ընդամենը  աշխատավարձ (դրամ)</t>
  </si>
  <si>
    <t>Տնօրեն</t>
  </si>
  <si>
    <t>Մեթոդիստ, ուսումնական գծով տնօրենի տեղակալ</t>
  </si>
  <si>
    <t>Դաստիարակ</t>
  </si>
  <si>
    <t>Դաստիարակի օգնական</t>
  </si>
  <si>
    <t>Լոգոպեդ</t>
  </si>
  <si>
    <t>Հոգեբան</t>
  </si>
  <si>
    <t>Գլխավոր հաշվապահ</t>
  </si>
  <si>
    <t>Երաժշտական ղեկավար</t>
  </si>
  <si>
    <t>Խոհարար</t>
  </si>
  <si>
    <t>Խոհարարի օգնական</t>
  </si>
  <si>
    <t>Բուժքույր</t>
  </si>
  <si>
    <t>Տնտեսվար</t>
  </si>
  <si>
    <t>Պահեստապետ</t>
  </si>
  <si>
    <t>Օժանդակ բանվոր</t>
  </si>
  <si>
    <t>Հավաքարար</t>
  </si>
  <si>
    <t>Պահակ</t>
  </si>
  <si>
    <t>Դռնապան</t>
  </si>
  <si>
    <t>Ընդամենը</t>
  </si>
  <si>
    <t>Հավելված 20</t>
  </si>
  <si>
    <t>Հաշվապահ</t>
  </si>
  <si>
    <t>Հավելված 18</t>
  </si>
  <si>
    <t>Պարուսույց</t>
  </si>
  <si>
    <t>Գործավար</t>
  </si>
  <si>
    <t xml:space="preserve">Դռնապան </t>
  </si>
  <si>
    <t>Հնոցապան</t>
  </si>
  <si>
    <t>Հավելված 15</t>
  </si>
  <si>
    <t>Փոխտնօրեն ուսումնական գծով</t>
  </si>
  <si>
    <t>Փոխտնօրեն ընդհանուր հարցերով</t>
  </si>
  <si>
    <t>Տնտեսվար-պահեստապետ</t>
  </si>
  <si>
    <t>Մարզիչ-մանկավարժ</t>
  </si>
  <si>
    <t>Մեթոդիստ</t>
  </si>
  <si>
    <t>Հրահանգիչ</t>
  </si>
  <si>
    <t>Կադրերի տեսուչ</t>
  </si>
  <si>
    <t>Ինժեներ</t>
  </si>
  <si>
    <t>Հանդերձապահ</t>
  </si>
  <si>
    <t>Ադմինիստրատոր</t>
  </si>
  <si>
    <t>Վարորդ</t>
  </si>
  <si>
    <t>Մատուցող</t>
  </si>
  <si>
    <t>Աման լվացող</t>
  </si>
  <si>
    <t>Տեխնիկական աշխատող</t>
  </si>
  <si>
    <t>Նկարչության խմբավար</t>
  </si>
  <si>
    <t>Պարի խմբավար</t>
  </si>
  <si>
    <t>Հավելված 14</t>
  </si>
  <si>
    <t>Տնօրենի տնտեսական աշխատանքների գծով տեղակալ</t>
  </si>
  <si>
    <t>Հսկիչ</t>
  </si>
  <si>
    <t>Հավելված 9</t>
  </si>
  <si>
    <t xml:space="preserve">Տնտեսվար </t>
  </si>
  <si>
    <t>Պահակ-հնոցապան</t>
  </si>
  <si>
    <t>Հնոցապան (սեզոնային)</t>
  </si>
  <si>
    <t>Հավելված 7</t>
  </si>
  <si>
    <t>Շեֆ խոհարար</t>
  </si>
  <si>
    <t>Հավելված 6</t>
  </si>
  <si>
    <t>Հավելված 5</t>
  </si>
  <si>
    <t>Հավելված 4</t>
  </si>
  <si>
    <t>Հավելված 3</t>
  </si>
  <si>
    <t>Հավելված 2</t>
  </si>
  <si>
    <t>Հավելված 1</t>
  </si>
  <si>
    <t>Ֆիզկուլտուրայի հրահանգիչ</t>
  </si>
  <si>
    <t>Ավագ մարզիչ-մանկավարժ՝ լողի</t>
  </si>
  <si>
    <t>Մարզիչ-մանկավարժ՝ լողի</t>
  </si>
  <si>
    <t>Լվացարար</t>
  </si>
  <si>
    <t>Դերձակ</t>
  </si>
  <si>
    <t>Հավելված 8</t>
  </si>
  <si>
    <t>Հավելված 10</t>
  </si>
  <si>
    <t>Հավելված 11</t>
  </si>
  <si>
    <t>Հավելված 12</t>
  </si>
  <si>
    <t>Հավելված 13</t>
  </si>
  <si>
    <t>1.Աշխատողների քանակը` 36</t>
  </si>
  <si>
    <t>1.Աշխատողների քանակը` 48</t>
  </si>
  <si>
    <t>Հավելված 16</t>
  </si>
  <si>
    <t>Փոխտնօրեն</t>
  </si>
  <si>
    <t>Օպերատոր</t>
  </si>
  <si>
    <t>Կադրերի տեսուչ, գործավար</t>
  </si>
  <si>
    <t>Գլխավոր մասնագետ</t>
  </si>
  <si>
    <t>Ավագ մասնագետ</t>
  </si>
  <si>
    <t>Թաղային լիազոր</t>
  </si>
  <si>
    <t>Կոյուղագործ</t>
  </si>
  <si>
    <t>Զոդող</t>
  </si>
  <si>
    <t>Փականագործ</t>
  </si>
  <si>
    <t>Էլեկտրամանտյոր</t>
  </si>
  <si>
    <t>Բանվոր</t>
  </si>
  <si>
    <t>Գերեզմանատան վերակացու</t>
  </si>
  <si>
    <t>Գերեզմանատան հսկիչ</t>
  </si>
  <si>
    <t>Ճարտարագետ-մեխանիկ</t>
  </si>
  <si>
    <t>Էլեկտրիկ-մեխանիկ</t>
  </si>
  <si>
    <t>Հեռախոսավարուհի</t>
  </si>
  <si>
    <t>1.Աշխատողների քանակը` 17</t>
  </si>
  <si>
    <t>1.Աշխատողների քանակը` 16</t>
  </si>
  <si>
    <t>Սոցիալական աշխատող</t>
  </si>
  <si>
    <t>Կազմակերպիչ</t>
  </si>
  <si>
    <t>Խմբավար</t>
  </si>
  <si>
    <t>Հաշվետար</t>
  </si>
  <si>
    <t>Էլեկտրիկ</t>
  </si>
  <si>
    <t>Հավելված 24</t>
  </si>
  <si>
    <t>1.Աշխատողների քանակը` 10</t>
  </si>
  <si>
    <t>Հաշվապահ-օպերատոր</t>
  </si>
  <si>
    <t>Ընտանեկան բժիշկ</t>
  </si>
  <si>
    <t>Ընտանեկան բուժքույր</t>
  </si>
  <si>
    <t>Դպրոցի բուժքույր</t>
  </si>
  <si>
    <t>Սանիտար</t>
  </si>
  <si>
    <t>Հավելված 23</t>
  </si>
  <si>
    <t>1.Աշխատողների քանակը` 27</t>
  </si>
  <si>
    <t>1.Աշխատողների քանակը` 8</t>
  </si>
  <si>
    <t>Դհոլի խմբավար</t>
  </si>
  <si>
    <t>Երաժշտության խմբավար</t>
  </si>
  <si>
    <t>Հավելված 19</t>
  </si>
  <si>
    <t>1.Աշխատողների  քանակը`  20</t>
  </si>
  <si>
    <t>Դաշնամուրի դասատու</t>
  </si>
  <si>
    <t>Դհոլի դասատու</t>
  </si>
  <si>
    <t>Քանոնի դասատու</t>
  </si>
  <si>
    <t>Շվիի դասատու</t>
  </si>
  <si>
    <t>Պարի դասատու</t>
  </si>
  <si>
    <t>Վոկալի դասատու</t>
  </si>
  <si>
    <t>Նկարչության դասատու</t>
  </si>
  <si>
    <t>Գրադարանավար</t>
  </si>
  <si>
    <t>1.Աշխատողների քանակը`  16</t>
  </si>
  <si>
    <t>Մանկավարժ</t>
  </si>
  <si>
    <t>1.Աշխատողների  քանակը`  83</t>
  </si>
  <si>
    <t>Դաշնամուր լարող</t>
  </si>
  <si>
    <t>Հավելված 17</t>
  </si>
  <si>
    <t>Մասնագիտական թիմի ղեկավար</t>
  </si>
  <si>
    <t>Հավաքարար-դռնապան</t>
  </si>
  <si>
    <t>ՈՒսումնական գծով փոխտնօրեն</t>
  </si>
  <si>
    <t>Մարզիչ-մանկավարժ՝ գեղարվեստական մարմնամարզության</t>
  </si>
  <si>
    <t>Կադրերի գծով տեսուչ-գործավար</t>
  </si>
  <si>
    <t>Ավագ մարզիչ-մանկավարժ՝ ակրոբատիկայի</t>
  </si>
  <si>
    <t>Փոխտնօրեն  ուսումնական գծով</t>
  </si>
  <si>
    <t>Երգի դասավանդող</t>
  </si>
  <si>
    <t>Վոլեյբոլի  մարզիչ</t>
  </si>
  <si>
    <t>Ֆուտբոլի մարզիչ</t>
  </si>
  <si>
    <t>1.Աշխատողների քանակը` 23</t>
  </si>
  <si>
    <t>1.Աշխատողների քանակը`  22</t>
  </si>
  <si>
    <t>1.Աշխատողների քանակը` 32</t>
  </si>
  <si>
    <t>1.Աշխատողների քանակը` 30</t>
  </si>
  <si>
    <t>1.Աշխատողների քանակը` 20</t>
  </si>
  <si>
    <t>1.Աշխատողների քանակը` 40</t>
  </si>
  <si>
    <t>Գնումների մասնագետ</t>
  </si>
  <si>
    <t>1.Աշխատողների քանակը` 41</t>
  </si>
  <si>
    <t>ԸՆԴԱՄԵՆԸ</t>
  </si>
  <si>
    <t>Բանվոր (Պտղնի, Մայակովսկի)</t>
  </si>
  <si>
    <t>Վարորդ-բանվոր (Պտղնի, Մայակովսկի)</t>
  </si>
  <si>
    <t>Հսկիչ (խմելու ջրի, հուշարձանի) (Գեղաշեն)</t>
  </si>
  <si>
    <t>Կարգավորիչ (խմելու ջրի, կոյուղու) (Գեղաշեն)</t>
  </si>
  <si>
    <t>Կարգավորիչ (խմելու ջրի, կոյուղու) (Կամարիս)</t>
  </si>
  <si>
    <t>Էլեկտրազոդող</t>
  </si>
  <si>
    <t>Բաժնի պետ</t>
  </si>
  <si>
    <t>Սղոցավար</t>
  </si>
  <si>
    <t>Բանվոր (8 ամիս)</t>
  </si>
  <si>
    <t>Բանվոր (4 ամիս)</t>
  </si>
  <si>
    <t>Առաջատար մասնագետ</t>
  </si>
  <si>
    <t>Այլընտրանքային աշխատանքային ծառայություն իրականավնող բանվոր</t>
  </si>
  <si>
    <t>Ավլող բանվոր (3714 քմ) (8 ամիս)</t>
  </si>
  <si>
    <t xml:space="preserve">Ավլող բանվոր (4500 քմ) (8 ամիս)
</t>
  </si>
  <si>
    <t>Ավլող բանվոր (6750 քմ) (8 ամիս)</t>
  </si>
  <si>
    <t>Աղբավայրի հսկիչ</t>
  </si>
  <si>
    <t>Ավտոէլեկտրիկ</t>
  </si>
  <si>
    <t>Բանվոր (կոյուղու մաքրման)</t>
  </si>
  <si>
    <t>Բանվոր (ինքնաթափ մեքենայի)</t>
  </si>
  <si>
    <t>Սանիտարական մաքրման բանվոր</t>
  </si>
  <si>
    <t>Վարորդ-բանվոր (կոյուղու մաքրման)</t>
  </si>
  <si>
    <t>Աղբահանության վարորդ-բանվոր</t>
  </si>
  <si>
    <t>Կռունկավար</t>
  </si>
  <si>
    <t>Աղցան-ջրցանի վարորդ բանվոր</t>
  </si>
  <si>
    <t>Էքսկավատորավար</t>
  </si>
  <si>
    <t>Բարեկարգման տրակտորավար</t>
  </si>
  <si>
    <t>Սան մաքրման տրակտորավար</t>
  </si>
  <si>
    <t>Աղբավայրի տրակտորավար</t>
  </si>
  <si>
    <t>Բաժի պետ</t>
  </si>
  <si>
    <t>Աղբահանության հսկիչ</t>
  </si>
  <si>
    <t>Ավագ օպերատոր</t>
  </si>
  <si>
    <t>Անձնակազմի կառավարման մասնագետ</t>
  </si>
  <si>
    <t>Բնակավայրերի կառավարման ղեկավար</t>
  </si>
  <si>
    <t>Հավելված 22</t>
  </si>
  <si>
    <t>ԳԼԽԱՎՈՐ ԳՐԱՍԵՆՅԱԿ,   ԸՆԴԱՄԵՆԸ</t>
  </si>
  <si>
    <t>ԿՈՄԵՐՑԻՈՆ ԲԱԺԻՆ, ԸՆԴԱՄԵՆԸ</t>
  </si>
  <si>
    <t>ԿԱՆԱՉԱՊԱՏՄԱՆ ԲԱԺԻՆ, ԸՆԴԱՄԵՆԸ</t>
  </si>
  <si>
    <t>ԲԱՐԵԿԱՐԳՄԱՆ ԲԱԺԻՆ, ԸՆԴԱՄԵՆԸ</t>
  </si>
  <si>
    <t>ՀԱՄԱՅՆՔԻ ԲՆԱԿԱՎԱՅՐԵՐ, ԸՆԴԱՄԵՆԸ</t>
  </si>
  <si>
    <t>Բանվոր (Պտղնի)</t>
  </si>
  <si>
    <t>Վարորդ աղբատար մեքենայի (Վերին Պտղնի)</t>
  </si>
  <si>
    <t>Աղբատար մեքենայի բանվոր (Վերին Պտղնի)</t>
  </si>
  <si>
    <t>Էլեկտրիկ (Վերին Պտղնի, Պտղնի)</t>
  </si>
  <si>
    <t>Հավաքարար (Վերին Պտղնի)</t>
  </si>
  <si>
    <t>Աղբատար մեքենայի վարորդ (Գետարգել)</t>
  </si>
  <si>
    <t>Աղբատար մեքենայի բանվոր (Գետարգել)</t>
  </si>
  <si>
    <t>Բանվոր (Գետարգել)</t>
  </si>
  <si>
    <t>Հսկիչ (Բալահովիտ)</t>
  </si>
  <si>
    <t>Բանվոր աղբատար մեքենայի (Բալահովիտ)</t>
  </si>
  <si>
    <t>Վարորդ աղբատար մեքենայի (Բալահովիտ)</t>
  </si>
  <si>
    <t>Էլեկտրիկ (Բալահովիտ, Գետարգել)</t>
  </si>
  <si>
    <t>Էլեկտրիկ (Մայակովսկի, Կամարիս)</t>
  </si>
  <si>
    <t>Սան. մաքրման բանվոր (Մայակովսկի)</t>
  </si>
  <si>
    <t>Աղբատար մեքենայի վարորդ (Արամուս)</t>
  </si>
  <si>
    <t>Աղբատար մեքենայի բանվոր (Արամուս)</t>
  </si>
  <si>
    <t>Էլեկտրիկ (Արամուս, Կաթնաղբյուր)</t>
  </si>
  <si>
    <t>Հավաքարար (Արամուս)</t>
  </si>
  <si>
    <t>Վարորդ-բանվոր (Կաթնաղբյուր)</t>
  </si>
  <si>
    <t>Հավաքարար (Կաթնաղբյուր)</t>
  </si>
  <si>
    <t>Պահակ (Կամարիս)</t>
  </si>
  <si>
    <t>Աղբատար մեքենայի վարորդ (Կամարիս)</t>
  </si>
  <si>
    <t>Աղբատար մեքենայի բանվոր (Կամարիս)</t>
  </si>
  <si>
    <t>Էլեկտրիկ (Գեղաշեն)</t>
  </si>
  <si>
    <t>Աղբատար մեքենայի բանվոր (Գեղաշեն)</t>
  </si>
  <si>
    <t>Աղբատար մեքենայի վարորդ  (Գեղաշեն)</t>
  </si>
  <si>
    <t>ԱՂԲԱՀԱՆՈՒԹՅԱՆ ԵՎ ՏՐԱՆՍՊՈՐՏԻ ԲԱԺԻՆ,
 ԸՆԴԱՄԵՆԸ</t>
  </si>
  <si>
    <t>ՍԱՆԻՏԱՐԱԿԱՆ ՄԱՔՐՄԱՆ ԲԱԺԻՆ, 
ԸՆԴԱՄԵՆԸ</t>
  </si>
  <si>
    <t>Այգեպան-հնոցապան</t>
  </si>
  <si>
    <t>ՎԱՐՉԱԿԱՆ ՄԱՍ</t>
  </si>
  <si>
    <t>ԲԺՇԿԱԿԱՆ ԱՆՁՆԱԿԱԶՄ</t>
  </si>
  <si>
    <t>ՄԻՋԻՆ ԲՈՒԺ ԱՆՁՆԱԿԱԶՄ</t>
  </si>
  <si>
    <t>ԿՐՏՍԵՐ  ԲՈՒԺ ԱՆՁՆԱԿԱԶՄ</t>
  </si>
  <si>
    <t>Ավագ հաշվապահ</t>
  </si>
  <si>
    <t>Ավտոմեխանիկ</t>
  </si>
  <si>
    <t>ՓՈՂՈՑՆԵՐԻ ԼՈՒՍԱՎՈՐՈՒԹՅԱՆ ԲԱԺԻՆ,
 ԸՆԴԱՄԵՆԸ</t>
  </si>
  <si>
    <t>Աղբատար մեքենայի վարորդ-բանվոր /Առինջ/</t>
  </si>
  <si>
    <t>Ինքնաթափ մեքենայի վարորդ-բանվոր /Առինջ/</t>
  </si>
  <si>
    <t>Բանվոր (աղբահանության)</t>
  </si>
  <si>
    <t>Բանվոր (Առինջ)</t>
  </si>
  <si>
    <t>Հավաքարար (Առինջ)</t>
  </si>
  <si>
    <t>»։</t>
  </si>
  <si>
    <t>1.Աշխատողների քանակը` 404</t>
  </si>
  <si>
    <t>Աբովյան համայնքի ավագանու 2024 թվականի</t>
  </si>
  <si>
    <t>դեկտեմբերի 24 - ի N           - Ա որոշման</t>
  </si>
  <si>
    <t>1.Աշխատողների քանակը` 71</t>
  </si>
  <si>
    <t>1.Աշխատողների քանակը` 25</t>
  </si>
  <si>
    <t>Սպորտային հոգեբան</t>
  </si>
  <si>
    <t>Ավագ մարզիչ-մանկավարժ՝ թենիսի</t>
  </si>
  <si>
    <t>1.Աշխատակիցների թվաքանակը` 69</t>
  </si>
  <si>
    <t>՝</t>
  </si>
  <si>
    <t xml:space="preserve"> ԱԲՈՎՅԱՆ ՀԱՄԱՅՆՔԻ «ԱԲՈՎՅԱՆ ՔԱՂԱՔԻ ԹԻՎ 2 ՄԱՆԿԱՊԱՐՏԵԶ» ՀԱՄԱՅՆՔԱՅԻՆ ՈՉ ԱՌԵՎՏՐԱՅԻՆ ԿԱԶՄԱԿԵՐՊՈՒԹՅԱՆ ԱՇԽԱՏՈՂՆԵՐԻ ՔԱՆԱԿԸ, ՀԱՍՏԻՔԱՑՈՒՑԱԿԸ ԵՎ ՊԱՇՏՈՆԱՅԻՆ ԴՐՈՒՅՔԱՉԱՓԵՐԸ
  2025 ԹՎԱԿԱՆԻ ՀԱՄԱՐ</t>
  </si>
  <si>
    <t xml:space="preserve"> ԱԲՈՎՅԱՆ ՀԱՄԱՅՆՔԻ «ԱԲՈՎՅԱՆ ՔԱՂԱՔԻ ԹԻՎ 3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</si>
  <si>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«ԱԲՈՎՅԱՆ ՔԱՂԱՔԻ ԹԻՎ 4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</si>
  <si>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 xml:space="preserve"> ԱԲՈՎՅԱՆ ՀԱՄԱՅՆՔԻ «ԱԲՈՎՅԱՆ ՔԱՂԱՔԻ ԹԻՎ 5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</si>
  <si>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«ԱԲՈՎՅԱՆ ՔԱՂԱՔԻ ԹԻՎ 6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</si>
  <si>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«ԱԲՈՎՅԱՆ ՔԱՂԱՔԻ ԹԻՎ 7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</si>
  <si>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«ԱԲՈՎՅԱՆ ՔԱՂԱՔԻ ԹԻՎ 9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</si>
  <si>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 xml:space="preserve"> ԱԲՈՎՅԱՆ ՀԱՄԱՅՆՔԻ «ԱԲՈՎՅԱՆ ՔԱՂԱՔԻ ԹԻՎ 12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</si>
  <si>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«ՎԵՐԻՆ ՊՏՂՆԻ ԳՅՈՒՂԻ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</si>
  <si>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«ԳԵՂԱՇԵՆ ԳՅՈՒՂԻ «ՀԵՔԻԱԹ»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</si>
  <si>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«ՄԱՅԱԿՈՎՍԿԻ ԳՅՈՒՂԻ «ԶԵՓՅՈՒՌ»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</si>
  <si>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«ԿԱՄԱՐԻՍ ԳՅՈՒՂԻ «ԿԱԿԱՉ»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</si>
  <si>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 xml:space="preserve"> ԱԲՈՎՅԱՆ ՀԱՄԱՅՆՔԻ «ԱԲՈՎՅԱՆ ՔԱՂԱՔԻ ԶԱՐԵՀ ՍԱՀԱԿՅԱՆՑԻ ԱՆՎԱՆ ԵՐԱԺՇՏԱԿԱՆ ԴՊՐՈՑ» ՀԱՄԱՅՆՔԱՅԻՆ ՈՉ ԱՌԵՎՏՐԱՅԻՆ ԿԱԶՄԱԿԵՐՊՈՒԹՅԱՆ ԱՇԽԱՏՈՂՆԵՐԻ ՔԱՆԱԿԸ, ՀԱՍՏԻՔԱՑՈՒՑԱԿԸ ԵՎ ՊԱՇՏՈՆԱՅԻՆ ԴՐՈՒՅՔԱՉԱՓԵՐԸ   2025 ԹՎԱԿԱՆԻ ՀԱՄԱՐ </t>
  </si>
  <si>
    <t xml:space="preserve"> ԱԲՈՎՅԱՆ ՀԱՄԱՅՆՔԻ «ԱԲՈՎՅԱՆ ՔԱՂԱՔԻ ԳԵՂԱՐՎԵՍՏԻ ԴՊՐՈՑ» ՀԱՄԱՅՆՔԱՅԻՆ ՈՉ ԱՌԵՎՏՐԱՅԻՆ ԿԱԶՄԱԿԵՐՊՈՒԹՅԱՆ ԱՇԽԱՏՈՂՆԵՐԻ ՔԱՆԱԿԸ, ՀԱՍՏԻՔԱՑՈՒՑԱԿԸ ԵՎ ՊԱՇՏՈՆԱՅԻՆ ԴՐՈՒՅՔԱՉԱՓԵՐԸ    2025 ԹՎԱԿԱՆԻ ՀԱՄԱՐ</t>
  </si>
  <si>
    <t>ԱԲՈՎՅԱՆ ՀԱՄԱՅՆՔԻ «ԱԲՈՎՅԱՆ ՔԱՂԱՔԻ ՇԱԽՄԱՏԻ ԴՊՐՈՑ» ՀԱՄԱՅՆՔԱՅԻՆ ՈՉ ԱՌԵՎՏՐԱՅԻՆ ԿԱԶՄԱԿԵՐՊՈՒԹՅԱՆ ԱՇԽԱՏՈՂՆԵՐԻ ՔԱՆԱԿԸ, ՀԱՍՏԻՔԱՑՈՒՑԱԿԸ ԵՎ ՊԱՇՏՈՆԱՅԻՆ ԴՐՈՒՅՔԱՉԱՓԵՐԸ   2025 ԹՎԱԿԱՆԻ ՀԱՄԱՐ</t>
  </si>
  <si>
    <t xml:space="preserve"> ԱԲՈՎՅԱՆ ՀԱՄԱՅՆՔԻ «ԱԲՈՎՅԱՆ ՔԱՂԱՔԻ ԳԱԳԻԿ ԾԱՌՈՒԿՅԱՆԻ ԱՆՎԱՆ ՍՊՈՐՏԻ ԵՎ ՄՇԱԿՈՒՅԹԻ ՀԱՄԱԼԻՐ ԿԵՆՏՐՈՆ» ՀԱՄԱՅՆՔԱՅԻՆ ՈՉ ԱՌԵՎՏՐԱՅԻՆ ԿԱԶՄԱԿԵՐՊՈՒԹՅԱՆ ԱՇԽԱՏՈՂՆԵՐԻ ՔԱՆԱԿԸ, ՀԱՍՏԻՔԱՑՈՒՑԱԿԸ ԵՎ ՊԱՇՏՈՆԱՅԻՆ  ԴՐՈՒՅՔԱՉԱՓԵՐԸ   2025 ԹՎԱԿԱՆԻ ՀԱՄԱՐ</t>
  </si>
  <si>
    <t xml:space="preserve">ԱԲՈՎՅԱՆ ՀԱՄԱՅՆՔԻ «ԱԲՈՎՅԱՆԻ ՀԱՄԱՅՆՔԱՅԻՆ ԳՐԱԴԱՐԱՆ» ՀԱՄԱՅՆՔԱՅԻՆ ՈՉ ԱՌԵՎՏՐԱՅԻՆ ԿԱԶՄԱԿԵՐՊՈՒԹՅԱՆ ԱՇԽԱՏՈՂՆԵՐԻ ՔԱՆԱԿԸ, ՀԱՍՏԻՔԱՑՈՒՑԱԿԸ ԵՎ ՊԱՇՏՈՆԱՅԻՆ ԴՐՈՒՅՔԱՉԱՓԵՐԸ   2025 ԹՎԱԿԱՆԻ ՀԱՄԱՐ </t>
  </si>
  <si>
    <t xml:space="preserve">ԱԲՈՎՅԱՆ ՀԱՄԱՅՆՔԻ «ԵՐԵԽԱՆԵՐԻ ԱՋԱԿՑՈՒԹՅԱՆ ԿԵՆՏՐՈՆ» ՀԱՄԱՅՆՔԱՅԻՆ ՈՉ ԱՌԵՎՏՐԱՅԻՆ ԿԱԶՄԱԿԵՐՊՈՒԹՅԱՆ ԱՇԽԱՏՈՂՆԵՐԻ ՔԱՆԱԿԸ, ՀԱՍՏԻՔԱՑՈՒՑԱԿԸ ԵՎ ՊԱՇՏՈՆԱՅԻՆ ԴՐՈՒՅՔԱՉԱՓԵՐԸ   2025 ԹՎԱԿԱՆԻ ՀԱՄԱՐ </t>
  </si>
  <si>
    <t>ԱԲՈՎՅԱՆ ՀԱՄԱՅՆՔԻ «ԳԵՂԱՇԵՆ ԳՅՈՒՂԻ ՄՇԱԿՈՒՅԹԻ ՏՈՒՆ» ՀԱՄԱՅՆՔԱՅԻՆ ՈՉ ԱՌԵՎՏՐԱՅԻՆ ԿԱԶՄԱԿԵՐՊՈՒԹՅԱՆ ԱՇԽԱՏՈՂՆԵՐԻ ՔԱՆԱԿԸ, ՀԱՍՏԻՔԱՑՈՒՑԱԿԸ ԵՎ ՊԱՇՏՈՆԱՅԻՆ ԴՐՈՒՅՔԱՉԱՓԵՐԸ    2025 ԹՎԱԿԱՆԻ ՀԱՄԱՐ</t>
  </si>
  <si>
    <t xml:space="preserve">ԱԲՈՎՅԱՆ ՀԱՄԱՅՆՔԻ «ԿԱՄԱՐԻՍ ԳՅՈՒՂԻ ՄՇԱԿՈՒՅԹԻ ՏՈՒՆ» ՀԱՄԱՅՆՔԱՅԻՆ ՈՉ ԱՌԵՎՏՐԱՅԻՆ ԿԱԶՄԱԿԵՐՊՈՒԹՅԱՆ  ԱՇԽԱՏՈՂՆԵՐԻ ՔԱՆԱԿԸ, ՀԱՍՏԻՔԱՑՈՒՑԱԿԸ ԵՎ ՊԱՇՏՈՆԱՅԻՆ ԴՐՈՒՅՔԱՉԱՓԵՐԸ   2025 ԹՎԱԿԱՆԻ ՀԱՄԱՐ </t>
  </si>
  <si>
    <t xml:space="preserve"> «ԱԲՈՎՅԱՆԻ ՔԱՂԱՔԱՅԻՆ ՏՆՏԵՍՈՒԹՅՈՒՆ» ՀԱՄԱՅՆՔԱՅԻՆ ՈՉ ԱՌԵՎՏՐԱՅԻՆ ԿԱԶՄԱԿԵՐՊՈՒԹՅԱՆ ԱՇԽԱՏՈՂՆԵՐԻ ՔԱՆԱԿԸ, ՀԱՍՏԻՔԱՑՈՒՑԱԿԸ ԵՎ ՊԱՇՏՈՆԱՅԻՆ ԴՐՈՒՅՔԱՉԱՓԵՐԸ   2025 ԹՎԱԿԱՆԻ ՀԱՄԱՐ</t>
  </si>
  <si>
    <t>ԱՌԻՆՋԻ «ԱՆԱՀԻՏ ԾԱՌՈՒԿՅԱՆԻ ԱՆՎԱՆ ԲԺՇԿԱԿԱՆ ԱՄԲՈՒԼԱՏՈՐԻԱ»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</si>
  <si>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«ԱՐԱՄՈՒՍ ԳՅՈՒՂԻ ՄԱՐԶԱՄՇԱԿՈՒԹԱՅԻՆ ԿԵՆՏՐՈՆ» ՀԱՄԱՅՆՔԱՅԻՆ ՈՉ ԱՌԵՎՏՐԱՅԻՆ ԿԱԶՄԱԿԵՐՊՈՒԹՅԱՆ  ԱՇԽԱՏՈՂՆԵՐԻ ՔԱՆԱԿԸ,  ՀԱՍՏԻՔԱՑՈՒՑԱԿԸ  ԵՎ  ՊԱՇՏՈՆԱՅԻՆ  ԴՐՈՒՅՔԱՉԱՓԵՐԸ   2025 ԹՎԱԿԱՆԻ ՀԱՄԱՐ</t>
  </si>
  <si>
    <t>«ԱԲՈՎՅԱՆԻ ՀԱՄԱՅՆՔԱՅԻՆ ԿՈՄՈՒՆԱԼ ՏՆՏԵՍՈՒԹՅՈՒՆ» ՀԱՄԱՅՆՔԱՅԻՆ ՈՉ ԱՌԵՎՏՐԱՅԻՆ ԿԱԶՄԱԿԵՐՊՈՒԹՅԱՆ ԱՇԽԱՏՈՂՆԵՐԻ ՔԱՆԱԿԸ, ՀԱՍՏԻՔԱՑՈՒՑԱԿԸ ԵՎ ՊԱՇՏՈՆԱՅԻՆ ԴՐՈՒՅՔԱՉԱՓԵՐԸ    2025 ԹՎԱԿԱՆԻ ՀԱՄԱՐ</t>
  </si>
  <si>
    <t>Մարզիչ-մանկավարժ՝ ծանրամարտի</t>
  </si>
  <si>
    <t>Սոլֆեջիոյի դասատու</t>
  </si>
  <si>
    <t>Ուսուցիչ՝ սոլֆեջիոյի</t>
  </si>
  <si>
    <t>Ուսուցիչ՝ դաշնամուրի</t>
  </si>
  <si>
    <t>Ուսուցիչ՝ քանոնի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</si>
</sst>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₽_-;\-* #,##0.00\ _₽_-;_-* &quot;-&quot;??\ _₽_-;_-@_-"/>
    <numFmt numFmtId="164" formatCode="0.0"/>
    <numFmt numFmtId="165" formatCode="#,##0;[Red]#,##0"/>
    <numFmt numFmtId="166" formatCode="#,##0.0"/>
    <numFmt numFmtId="167" formatCode="###\ ###\ ###\ ###"/>
    <numFmt numFmtId="169" formatCode="_-* #,##0.0\ _₽_-;\-* #,##0.0\ _₽_-;_-* &quot;-&quot;??\ _₽_-;_-@_-"/>
    <numFmt numFmtId="170" formatCode="###.0\ ###\ ###\ ###"/>
  </numFmts>
  <fonts count="20" x14ac:knownFonts="1">
    <font>
      <sz val="10"/>
      <name val="Arial Cyr"/>
      <family val="2"/>
    </font>
    <font>
      <sz val="10"/>
      <name val="Arial Cyr"/>
      <family val="2"/>
    </font>
    <font>
      <sz val="10"/>
      <name val="GHEA Grapalat"/>
      <family val="3"/>
    </font>
    <font>
      <sz val="9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sz val="9"/>
      <color theme="1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b/>
      <sz val="9"/>
      <name val="GHEA Grapalat"/>
      <family val="3"/>
    </font>
    <font>
      <sz val="11"/>
      <color rgb="FFFF0000"/>
      <name val="GHEA Grapalat"/>
      <family val="3"/>
    </font>
    <font>
      <b/>
      <sz val="11"/>
      <color rgb="FFFF0000"/>
      <name val="GHEA Grapalat"/>
      <family val="3"/>
    </font>
    <font>
      <sz val="12"/>
      <color theme="1"/>
      <name val="GHEA Grapalat"/>
      <family val="3"/>
    </font>
    <font>
      <sz val="11"/>
      <color theme="0"/>
      <name val="GHEA Grapalat"/>
      <family val="3"/>
    </font>
    <font>
      <b/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8" fillId="0" borderId="0"/>
  </cellStyleXfs>
  <cellXfs count="275">
    <xf numFmtId="0" fontId="0" fillId="0" borderId="0" xfId="0"/>
    <xf numFmtId="0" fontId="2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5" fillId="0" borderId="0" xfId="1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/>
    <xf numFmtId="0" fontId="5" fillId="0" borderId="3" xfId="0" applyFont="1" applyBorder="1" applyAlignment="1">
      <alignment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64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1" applyFont="1" applyAlignment="1">
      <alignment horizontal="center" vertical="center" wrapText="1"/>
    </xf>
    <xf numFmtId="0" fontId="10" fillId="0" borderId="0" xfId="1" applyFont="1"/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6" fontId="9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64" fontId="14" fillId="0" borderId="0" xfId="0" applyNumberFormat="1" applyFont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2" borderId="0" xfId="0" applyFont="1" applyFill="1"/>
    <xf numFmtId="0" fontId="13" fillId="0" borderId="0" xfId="1" applyFont="1" applyAlignment="1">
      <alignment horizontal="center" vertical="center" wrapText="1"/>
    </xf>
    <xf numFmtId="0" fontId="12" fillId="0" borderId="0" xfId="1" applyFont="1"/>
    <xf numFmtId="0" fontId="4" fillId="0" borderId="7" xfId="0" applyFont="1" applyBorder="1" applyAlignment="1">
      <alignment vertical="center" wrapText="1"/>
    </xf>
    <xf numFmtId="0" fontId="2" fillId="0" borderId="0" xfId="0" applyFont="1" applyBorder="1"/>
    <xf numFmtId="0" fontId="5" fillId="0" borderId="0" xfId="0" applyFont="1" applyBorder="1"/>
    <xf numFmtId="0" fontId="5" fillId="0" borderId="0" xfId="1" applyFont="1" applyBorder="1"/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horizontal="center"/>
    </xf>
    <xf numFmtId="0" fontId="2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6" fillId="0" borderId="0" xfId="0" applyFont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49" fontId="7" fillId="2" borderId="0" xfId="0" applyNumberFormat="1" applyFont="1" applyFill="1" applyAlignment="1">
      <alignment horizontal="center" vertical="center" wrapText="1"/>
    </xf>
    <xf numFmtId="0" fontId="10" fillId="2" borderId="0" xfId="0" applyFont="1" applyFill="1"/>
    <xf numFmtId="0" fontId="9" fillId="2" borderId="0" xfId="0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10" fillId="2" borderId="0" xfId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wrapText="1"/>
    </xf>
    <xf numFmtId="0" fontId="8" fillId="2" borderId="0" xfId="0" applyFont="1" applyFill="1" applyAlignment="1">
      <alignment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2" borderId="0" xfId="1" applyFont="1" applyFill="1" applyAlignment="1">
      <alignment horizontal="center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wrapText="1"/>
    </xf>
    <xf numFmtId="164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vertical="center" wrapText="1"/>
    </xf>
    <xf numFmtId="1" fontId="9" fillId="2" borderId="0" xfId="0" applyNumberFormat="1" applyFont="1" applyFill="1" applyAlignment="1">
      <alignment horizontal="center" vertical="center" wrapText="1"/>
    </xf>
    <xf numFmtId="165" fontId="10" fillId="2" borderId="0" xfId="0" applyNumberFormat="1" applyFont="1" applyFill="1" applyAlignment="1">
      <alignment vertical="center" wrapText="1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Alignment="1">
      <alignment horizontal="left" vertical="center" wrapText="1"/>
    </xf>
    <xf numFmtId="0" fontId="10" fillId="0" borderId="0" xfId="1" applyFont="1" applyBorder="1"/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17" fillId="0" borderId="0" xfId="0" applyFont="1"/>
    <xf numFmtId="164" fontId="10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165" fontId="10" fillId="2" borderId="9" xfId="0" applyNumberFormat="1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165" fontId="9" fillId="2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" fontId="14" fillId="2" borderId="0" xfId="0" applyNumberFormat="1" applyFont="1" applyFill="1" applyAlignment="1">
      <alignment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167" fontId="8" fillId="2" borderId="2" xfId="4" applyNumberFormat="1" applyFont="1" applyFill="1" applyBorder="1" applyAlignment="1">
      <alignment horizontal="center" vertical="center" wrapText="1"/>
    </xf>
    <xf numFmtId="0" fontId="8" fillId="2" borderId="0" xfId="3" applyFont="1" applyFill="1" applyAlignment="1">
      <alignment horizontal="left" vertical="center"/>
    </xf>
    <xf numFmtId="0" fontId="10" fillId="2" borderId="2" xfId="4" applyFont="1" applyFill="1" applyBorder="1" applyAlignment="1">
      <alignment vertical="center" wrapText="1"/>
    </xf>
    <xf numFmtId="0" fontId="8" fillId="2" borderId="0" xfId="3" applyFont="1" applyFill="1" applyAlignment="1">
      <alignment vertical="center"/>
    </xf>
    <xf numFmtId="0" fontId="10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8" fillId="2" borderId="0" xfId="3" applyFont="1" applyFill="1" applyAlignment="1">
      <alignment horizontal="center" vertical="center"/>
    </xf>
    <xf numFmtId="0" fontId="17" fillId="2" borderId="2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167" fontId="8" fillId="2" borderId="0" xfId="3" applyNumberFormat="1" applyFont="1" applyFill="1" applyAlignment="1">
      <alignment horizontal="center" vertical="center"/>
    </xf>
    <xf numFmtId="167" fontId="9" fillId="2" borderId="2" xfId="3" applyNumberFormat="1" applyFont="1" applyFill="1" applyBorder="1" applyAlignment="1">
      <alignment horizontal="center" vertical="center"/>
    </xf>
    <xf numFmtId="0" fontId="17" fillId="2" borderId="0" xfId="3" applyFont="1" applyFill="1" applyAlignment="1">
      <alignment horizontal="left" vertical="center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0" fillId="2" borderId="2" xfId="4" applyFont="1" applyFill="1" applyBorder="1" applyAlignment="1">
      <alignment horizontal="left" vertical="top" wrapText="1"/>
    </xf>
    <xf numFmtId="0" fontId="10" fillId="2" borderId="2" xfId="3" applyFont="1" applyFill="1" applyBorder="1" applyAlignment="1">
      <alignment horizontal="left" vertical="center"/>
    </xf>
    <xf numFmtId="0" fontId="10" fillId="2" borderId="0" xfId="3" applyFont="1" applyFill="1" applyAlignment="1">
      <alignment vertical="center"/>
    </xf>
    <xf numFmtId="0" fontId="9" fillId="2" borderId="0" xfId="3" applyFont="1" applyFill="1" applyAlignment="1">
      <alignment vertical="center"/>
    </xf>
    <xf numFmtId="165" fontId="12" fillId="2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5" fillId="0" borderId="0" xfId="0" applyNumberFormat="1" applyFont="1" applyBorder="1" applyAlignment="1">
      <alignment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0" fontId="8" fillId="2" borderId="0" xfId="0" applyFont="1" applyFill="1" applyBorder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9" fontId="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9" fontId="10" fillId="0" borderId="2" xfId="2" applyNumberFormat="1" applyFont="1" applyBorder="1" applyAlignment="1">
      <alignment horizontal="left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70" fontId="9" fillId="2" borderId="2" xfId="3" applyNumberFormat="1" applyFont="1" applyFill="1" applyBorder="1" applyAlignment="1">
      <alignment horizontal="center" vertical="center"/>
    </xf>
    <xf numFmtId="170" fontId="8" fillId="2" borderId="2" xfId="4" applyNumberFormat="1" applyFont="1" applyFill="1" applyBorder="1" applyAlignment="1">
      <alignment horizontal="center" vertical="center" wrapText="1"/>
    </xf>
    <xf numFmtId="170" fontId="10" fillId="2" borderId="2" xfId="4" applyNumberFormat="1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left" vertical="center" wrapText="1"/>
    </xf>
  </cellXfs>
  <cellStyles count="5">
    <cellStyle name="Normal 2" xfId="3" xr:uid="{F36AA2AE-F513-49E4-9DC4-805B3C8DC3C8}"/>
    <cellStyle name="Normal 3" xfId="1" xr:uid="{00000000-0005-0000-0000-000000000000}"/>
    <cellStyle name="Обычный" xfId="0" builtinId="0"/>
    <cellStyle name="Обычный 2" xfId="4" xr:uid="{BFD3BA73-7256-4993-8FA5-F7A5C63D9379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Gasparyan\AppData\Roaming\Microsoft\Excel\HO%20budget%20nyuter%202012\Budget%202012%20V1.6%2011.11.2011%20From%20Dav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Gasparyan\Desktop\7.%20Budget%202012\naxnakan%20version\Budget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TMalkhasyan.ARMWATER\Desktop\Budget%202010-past,%202011-Plan%20D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Hamematakan"/>
      <sheetName val="North"/>
      <sheetName val="Center"/>
      <sheetName val="South"/>
      <sheetName val="Appendix 16"/>
      <sheetName val="Grar 2012"/>
      <sheetName val="1. Jrar"/>
      <sheetName val="Billing 2012"/>
      <sheetName val="Billing 2011"/>
      <sheetName val="2011-28. licenses (2)"/>
      <sheetName val="POWER"/>
      <sheetName val="4. Energy"/>
      <sheetName val="4-1. Mex. jur "/>
      <sheetName val="Jragic 2012"/>
      <sheetName val="5. jragic"/>
      <sheetName val="Kojuxi 2012"/>
      <sheetName val="6. kojuxi"/>
      <sheetName val="Qlor (arm) 2012"/>
      <sheetName val="7. Qlor (eng) 2012"/>
      <sheetName val="7. Qlor (arm)"/>
      <sheetName val="7. Qlor (eng)"/>
      <sheetName val="Pumps 2012"/>
      <sheetName val="8. Pumps "/>
      <sheetName val="Fuel"/>
      <sheetName val="10. Fuel Gas "/>
      <sheetName val="11 Bnapahpan"/>
      <sheetName val="12 Bnogtagorcum"/>
      <sheetName val="13 PROFznnum"/>
      <sheetName val="Coagulyant 2012"/>
      <sheetName val="14. Coagulyant"/>
      <sheetName val="15 cemicals"/>
      <sheetName val="Logistic HO 2012"/>
      <sheetName val="17. Economic HO"/>
      <sheetName val="Service expenses 2012"/>
      <sheetName val="19, Service expenses"/>
      <sheetName val="20. Taxes"/>
      <sheetName val="24. Lottery"/>
      <sheetName val="25. PR"/>
      <sheetName val="26. Repres."/>
      <sheetName val="27. Graphs"/>
      <sheetName val="29. Tex"/>
      <sheetName val="Call Center"/>
      <sheetName val="Tel 2012"/>
      <sheetName val="31. Tel"/>
      <sheetName val="32. Gnovi gur"/>
      <sheetName val="33. mijnordavcharner"/>
      <sheetName val="Training"/>
      <sheetName val="QSE 2012"/>
      <sheetName val="Bnapahpan 2012"/>
      <sheetName val="Bnogtagorcum 2012"/>
      <sheetName val="PROFznnum 2012 "/>
      <sheetName val="Vnasakar 2012"/>
      <sheetName val="Chemicals 2012"/>
      <sheetName val="IT Expenses 2012"/>
      <sheetName val="Salary 2012"/>
      <sheetName val="Insurance 2012"/>
      <sheetName val="Lottery 2012"/>
      <sheetName val="PR 2012"/>
      <sheetName val="Repres. 2012"/>
      <sheetName val="Graphs 2012"/>
      <sheetName val="Call Center 2012"/>
      <sheetName val="WWTS"/>
    </sheetNames>
    <sheetDataSet>
      <sheetData sheetId="0" refreshError="1"/>
      <sheetData sheetId="1">
        <row r="29">
          <cell r="I29">
            <v>154.47</v>
          </cell>
        </row>
        <row r="30">
          <cell r="I30">
            <v>51.49</v>
          </cell>
        </row>
        <row r="31">
          <cell r="I31">
            <v>25.31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5">
          <cell r="P25">
            <v>460</v>
          </cell>
        </row>
        <row r="26">
          <cell r="P26">
            <v>440</v>
          </cell>
        </row>
        <row r="27">
          <cell r="P27">
            <v>430</v>
          </cell>
        </row>
        <row r="28">
          <cell r="P28">
            <v>200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ampop"/>
      <sheetName val="Fund'11+12"/>
      <sheetName val="1. Grar"/>
      <sheetName val="2. Billing (arm)"/>
      <sheetName val="2. Billing (eng)"/>
      <sheetName val="3. Other  Incomes"/>
      <sheetName val="4. energe"/>
      <sheetName val="4-1 Mex jur (4)"/>
      <sheetName val="5. Jragic "/>
      <sheetName val="6. Kojuxi"/>
      <sheetName val="7 Qlor"/>
      <sheetName val="7. Qlor (arm) 2012"/>
      <sheetName val="7. Qlor (eng) 2012"/>
      <sheetName val="8 caxser"/>
      <sheetName val="9. Gnovi gur"/>
      <sheetName val="11 Bnapahpan "/>
      <sheetName val="12 Bnogtagorcum"/>
      <sheetName val="12. Coagulyant 2011"/>
      <sheetName val="13. PROFznnum "/>
      <sheetName val="14. Vnasakar"/>
      <sheetName val="15. Chemicals "/>
      <sheetName val="17. Communal"/>
      <sheetName val="17-1. Economic HO"/>
      <sheetName val="20. Taxes"/>
      <sheetName val="21 Rent"/>
      <sheetName val="23. Lottery"/>
      <sheetName val="24. PR"/>
      <sheetName val="25. Repres."/>
      <sheetName val="26. Graphs"/>
      <sheetName val="27. Call Center"/>
      <sheetName val="28.Licenses"/>
      <sheetName val="30. mijnordavcharner"/>
      <sheetName val="31. Tel"/>
      <sheetName val="32. Insurance"/>
      <sheetName val="33. training"/>
      <sheetName val="34. uniform"/>
      <sheetName val="34. Uniform New"/>
      <sheetName val="North"/>
      <sheetName val="Center"/>
      <sheetName val="South"/>
      <sheetName val="WWTS"/>
    </sheetNames>
    <sheetDataSet>
      <sheetData sheetId="0">
        <row r="154">
          <cell r="O154">
            <v>4.1399999999999988</v>
          </cell>
        </row>
      </sheetData>
      <sheetData sheetId="1">
        <row r="34">
          <cell r="B34">
            <v>579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">
          <cell r="P10">
            <v>36832.799999999996</v>
          </cell>
        </row>
      </sheetData>
      <sheetData sheetId="9">
        <row r="9">
          <cell r="S9">
            <v>6917832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&amp; Expenses"/>
      <sheetName val="Hamematakan"/>
      <sheetName val="Chart 1"/>
      <sheetName val="Chart 2"/>
      <sheetName val="Chart 3"/>
      <sheetName val="Chart4"/>
      <sheetName val="1. Jrar"/>
      <sheetName val="2. Billing (arm)"/>
      <sheetName val="2. Billing (eng)"/>
      <sheetName val="2'. ALL_new_branches"/>
      <sheetName val="3 Other  Incomes"/>
      <sheetName val="4. Energy"/>
      <sheetName val="5. Jragic"/>
      <sheetName val=" 6. Koyuxi"/>
      <sheetName val="7. Qlor (arm)"/>
      <sheetName val="7. Qlor (eng)"/>
      <sheetName val="8. Pumps "/>
      <sheetName val="9. Water by Pumps"/>
      <sheetName val="10. Fuel Gas "/>
      <sheetName val="10' Bashxum"/>
      <sheetName val="11. Bnapahpan"/>
      <sheetName val="12. Bnogtagorcum"/>
      <sheetName val="13. cemicals"/>
      <sheetName val="14. Coagulyant"/>
      <sheetName val="15. GT"/>
      <sheetName val="16. PROFznnum"/>
      <sheetName val="17. Communal"/>
      <sheetName val="17. Economic HO"/>
      <sheetName val="18. Salary"/>
      <sheetName val="19. Service expenses"/>
      <sheetName val="20. Taxes"/>
      <sheetName val="21 Rent"/>
      <sheetName val="21-1 Rent buildings"/>
      <sheetName val="22. Uniform"/>
      <sheetName val="23. Gorc &amp; Office"/>
      <sheetName val="24. Lottery"/>
      <sheetName val="25. PR"/>
      <sheetName val="26. Repres."/>
      <sheetName val="27. Graphs"/>
      <sheetName val="28. licenses"/>
      <sheetName val="29. Tex"/>
      <sheetName val="30. Insurance"/>
      <sheetName val="31. Tel"/>
      <sheetName val="32. Gnovi gur"/>
      <sheetName val="33. mijnordavcharner"/>
      <sheetName val="34.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1">
          <cell r="D21">
            <v>1855560000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AEDAD-9CB9-4726-BE9E-917514E404DE}">
  <sheetPr>
    <tabColor rgb="FF92D050"/>
  </sheetPr>
  <dimension ref="A1:AM116"/>
  <sheetViews>
    <sheetView zoomScaleNormal="100" workbookViewId="0">
      <pane ySplit="8" topLeftCell="A106" activePane="bottomLeft" state="frozen"/>
      <selection activeCell="K4" sqref="K4"/>
      <selection pane="bottomLeft" activeCell="J8" sqref="J8"/>
    </sheetView>
  </sheetViews>
  <sheetFormatPr defaultColWidth="9.140625" defaultRowHeight="16.5" x14ac:dyDescent="0.2"/>
  <cols>
    <col min="1" max="1" width="4.5703125" style="205" customWidth="1"/>
    <col min="2" max="2" width="55.42578125" style="213" customWidth="1"/>
    <col min="3" max="3" width="12.5703125" style="206" customWidth="1"/>
    <col min="4" max="4" width="11" style="206" customWidth="1"/>
    <col min="5" max="5" width="14.28515625" style="206" customWidth="1"/>
    <col min="6" max="16384" width="9.140625" style="200"/>
  </cols>
  <sheetData>
    <row r="1" spans="1:39" s="48" customFormat="1" x14ac:dyDescent="0.3">
      <c r="B1" s="49"/>
      <c r="C1" s="231" t="s">
        <v>179</v>
      </c>
      <c r="D1" s="231"/>
      <c r="E1" s="231"/>
    </row>
    <row r="2" spans="1:39" s="48" customFormat="1" ht="13.5" customHeight="1" x14ac:dyDescent="0.25">
      <c r="A2" s="107"/>
      <c r="C2" s="232" t="s">
        <v>228</v>
      </c>
      <c r="D2" s="232"/>
      <c r="E2" s="232"/>
    </row>
    <row r="3" spans="1:39" s="48" customFormat="1" ht="13.5" customHeight="1" x14ac:dyDescent="0.25">
      <c r="A3" s="107"/>
      <c r="C3" s="233" t="s">
        <v>229</v>
      </c>
      <c r="D3" s="233"/>
      <c r="E3" s="233"/>
    </row>
    <row r="4" spans="1:39" s="48" customFormat="1" x14ac:dyDescent="0.3">
      <c r="B4" s="49"/>
    </row>
    <row r="5" spans="1:39" s="49" customFormat="1" ht="70.5" customHeight="1" x14ac:dyDescent="0.3">
      <c r="A5" s="234" t="s">
        <v>259</v>
      </c>
      <c r="B5" s="234"/>
      <c r="C5" s="234"/>
      <c r="D5" s="234"/>
      <c r="E5" s="234"/>
      <c r="F5" s="50"/>
    </row>
    <row r="6" spans="1:39" s="125" customFormat="1" ht="18.75" customHeight="1" x14ac:dyDescent="0.3">
      <c r="A6" s="209"/>
      <c r="B6" s="210" t="s">
        <v>227</v>
      </c>
      <c r="C6" s="209"/>
      <c r="D6" s="209"/>
      <c r="E6" s="209"/>
      <c r="F6" s="201"/>
      <c r="G6" s="201"/>
      <c r="H6" s="201"/>
      <c r="I6" s="201"/>
      <c r="J6" s="201"/>
      <c r="K6" s="201"/>
      <c r="L6" s="201"/>
      <c r="M6" s="202"/>
      <c r="N6" s="202"/>
      <c r="O6" s="202"/>
      <c r="P6" s="202"/>
      <c r="Q6" s="202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</row>
    <row r="7" spans="1:39" s="125" customFormat="1" ht="23.25" customHeight="1" x14ac:dyDescent="0.3">
      <c r="A7" s="209"/>
      <c r="B7" s="237" t="s">
        <v>1</v>
      </c>
      <c r="C7" s="237"/>
      <c r="D7" s="237"/>
      <c r="E7" s="237"/>
      <c r="F7" s="201"/>
      <c r="G7" s="201"/>
      <c r="H7" s="201"/>
      <c r="I7" s="201"/>
      <c r="J7" s="201"/>
      <c r="K7" s="201"/>
      <c r="L7" s="201"/>
      <c r="M7" s="202"/>
      <c r="N7" s="202"/>
      <c r="O7" s="202"/>
      <c r="P7" s="202"/>
      <c r="Q7" s="202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</row>
    <row r="8" spans="1:39" s="127" customFormat="1" ht="44.25" customHeight="1" x14ac:dyDescent="0.2">
      <c r="A8" s="126" t="s">
        <v>2</v>
      </c>
      <c r="B8" s="126" t="s">
        <v>3</v>
      </c>
      <c r="C8" s="126" t="s">
        <v>4</v>
      </c>
      <c r="D8" s="126" t="s">
        <v>5</v>
      </c>
      <c r="E8" s="126" t="s">
        <v>6</v>
      </c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</row>
    <row r="9" spans="1:39" s="127" customFormat="1" ht="17.25" customHeight="1" x14ac:dyDescent="0.2">
      <c r="A9" s="126">
        <v>1</v>
      </c>
      <c r="B9" s="128">
        <v>2</v>
      </c>
      <c r="C9" s="126">
        <v>3</v>
      </c>
      <c r="D9" s="126">
        <v>4</v>
      </c>
      <c r="E9" s="126">
        <v>5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</row>
    <row r="10" spans="1:39" s="214" customFormat="1" ht="24.6" customHeight="1" x14ac:dyDescent="0.2">
      <c r="A10" s="235" t="s">
        <v>180</v>
      </c>
      <c r="B10" s="235"/>
      <c r="C10" s="271">
        <f>SUM(C11:C21)</f>
        <v>12</v>
      </c>
      <c r="D10" s="207"/>
      <c r="E10" s="207">
        <f>SUM(E11:E21)</f>
        <v>3065000</v>
      </c>
    </row>
    <row r="11" spans="1:39" ht="24.6" customHeight="1" x14ac:dyDescent="0.2">
      <c r="A11" s="196">
        <v>1</v>
      </c>
      <c r="B11" s="199" t="s">
        <v>7</v>
      </c>
      <c r="C11" s="272">
        <v>1</v>
      </c>
      <c r="D11" s="197">
        <v>420000</v>
      </c>
      <c r="E11" s="197">
        <f t="shared" ref="E11:E21" si="0">D11*C11</f>
        <v>420000</v>
      </c>
    </row>
    <row r="12" spans="1:39" ht="24.6" customHeight="1" x14ac:dyDescent="0.2">
      <c r="A12" s="196">
        <f t="shared" ref="A12:A21" si="1">+A11+1</f>
        <v>2</v>
      </c>
      <c r="B12" s="199" t="s">
        <v>77</v>
      </c>
      <c r="C12" s="272">
        <v>1</v>
      </c>
      <c r="D12" s="197">
        <v>350000</v>
      </c>
      <c r="E12" s="197">
        <f t="shared" si="0"/>
        <v>350000</v>
      </c>
    </row>
    <row r="13" spans="1:39" ht="24.6" customHeight="1" x14ac:dyDescent="0.2">
      <c r="A13" s="196">
        <f t="shared" si="1"/>
        <v>3</v>
      </c>
      <c r="B13" s="199" t="s">
        <v>178</v>
      </c>
      <c r="C13" s="272">
        <v>1</v>
      </c>
      <c r="D13" s="197">
        <v>340000</v>
      </c>
      <c r="E13" s="197">
        <f t="shared" si="0"/>
        <v>340000</v>
      </c>
    </row>
    <row r="14" spans="1:39" ht="24.6" customHeight="1" x14ac:dyDescent="0.2">
      <c r="A14" s="196">
        <f t="shared" si="1"/>
        <v>4</v>
      </c>
      <c r="B14" s="199" t="s">
        <v>13</v>
      </c>
      <c r="C14" s="272">
        <v>1</v>
      </c>
      <c r="D14" s="197">
        <v>320000</v>
      </c>
      <c r="E14" s="197">
        <f t="shared" si="0"/>
        <v>320000</v>
      </c>
    </row>
    <row r="15" spans="1:39" ht="24.6" customHeight="1" x14ac:dyDescent="0.2">
      <c r="A15" s="196">
        <v>5</v>
      </c>
      <c r="B15" s="199" t="s">
        <v>218</v>
      </c>
      <c r="C15" s="272">
        <v>1</v>
      </c>
      <c r="D15" s="197">
        <v>240000</v>
      </c>
      <c r="E15" s="197">
        <f t="shared" si="0"/>
        <v>240000</v>
      </c>
    </row>
    <row r="16" spans="1:39" s="198" customFormat="1" ht="24.6" customHeight="1" x14ac:dyDescent="0.2">
      <c r="A16" s="196">
        <v>6</v>
      </c>
      <c r="B16" s="199" t="s">
        <v>26</v>
      </c>
      <c r="C16" s="272">
        <v>2</v>
      </c>
      <c r="D16" s="197">
        <v>210000</v>
      </c>
      <c r="E16" s="197">
        <f t="shared" si="0"/>
        <v>420000</v>
      </c>
    </row>
    <row r="17" spans="1:5" s="198" customFormat="1" ht="24.6" customHeight="1" x14ac:dyDescent="0.2">
      <c r="A17" s="196">
        <f t="shared" si="1"/>
        <v>7</v>
      </c>
      <c r="B17" s="199" t="s">
        <v>177</v>
      </c>
      <c r="C17" s="272">
        <v>1</v>
      </c>
      <c r="D17" s="197">
        <v>230000</v>
      </c>
      <c r="E17" s="197">
        <f t="shared" si="0"/>
        <v>230000</v>
      </c>
    </row>
    <row r="18" spans="1:5" ht="24.6" customHeight="1" x14ac:dyDescent="0.2">
      <c r="A18" s="196">
        <f t="shared" si="1"/>
        <v>8</v>
      </c>
      <c r="B18" s="199" t="s">
        <v>29</v>
      </c>
      <c r="C18" s="272">
        <v>1</v>
      </c>
      <c r="D18" s="197">
        <v>200000</v>
      </c>
      <c r="E18" s="197">
        <f t="shared" si="0"/>
        <v>200000</v>
      </c>
    </row>
    <row r="19" spans="1:5" ht="24.6" customHeight="1" x14ac:dyDescent="0.2">
      <c r="A19" s="196">
        <f t="shared" si="1"/>
        <v>9</v>
      </c>
      <c r="B19" s="199" t="s">
        <v>19</v>
      </c>
      <c r="C19" s="272">
        <v>1</v>
      </c>
      <c r="D19" s="197">
        <v>220000</v>
      </c>
      <c r="E19" s="197">
        <f t="shared" si="0"/>
        <v>220000</v>
      </c>
    </row>
    <row r="20" spans="1:5" ht="24.6" customHeight="1" x14ac:dyDescent="0.2">
      <c r="A20" s="196">
        <f t="shared" si="1"/>
        <v>10</v>
      </c>
      <c r="B20" s="199" t="s">
        <v>143</v>
      </c>
      <c r="C20" s="272">
        <v>1</v>
      </c>
      <c r="D20" s="197">
        <v>215000</v>
      </c>
      <c r="E20" s="197">
        <f t="shared" si="0"/>
        <v>215000</v>
      </c>
    </row>
    <row r="21" spans="1:5" ht="24.6" customHeight="1" x14ac:dyDescent="0.2">
      <c r="A21" s="196">
        <f t="shared" si="1"/>
        <v>11</v>
      </c>
      <c r="B21" s="199" t="s">
        <v>21</v>
      </c>
      <c r="C21" s="272">
        <v>1</v>
      </c>
      <c r="D21" s="197">
        <v>110000</v>
      </c>
      <c r="E21" s="197">
        <f t="shared" si="0"/>
        <v>110000</v>
      </c>
    </row>
    <row r="22" spans="1:5" s="214" customFormat="1" ht="24.6" customHeight="1" x14ac:dyDescent="0.2">
      <c r="A22" s="235" t="s">
        <v>181</v>
      </c>
      <c r="B22" s="235"/>
      <c r="C22" s="271">
        <f>SUM(C23:C27)</f>
        <v>19</v>
      </c>
      <c r="D22" s="207"/>
      <c r="E22" s="207">
        <f>SUM(E23:E27)</f>
        <v>3030000</v>
      </c>
    </row>
    <row r="23" spans="1:5" ht="24.6" customHeight="1" x14ac:dyDescent="0.2">
      <c r="A23" s="196">
        <f>A21+1</f>
        <v>12</v>
      </c>
      <c r="B23" s="199" t="s">
        <v>152</v>
      </c>
      <c r="C23" s="272">
        <v>1</v>
      </c>
      <c r="D23" s="197">
        <v>270000</v>
      </c>
      <c r="E23" s="197">
        <f>D23*C23</f>
        <v>270000</v>
      </c>
    </row>
    <row r="24" spans="1:5" ht="24.6" customHeight="1" x14ac:dyDescent="0.2">
      <c r="A24" s="196">
        <f>+A23+1</f>
        <v>13</v>
      </c>
      <c r="B24" s="199" t="s">
        <v>176</v>
      </c>
      <c r="C24" s="272">
        <v>1</v>
      </c>
      <c r="D24" s="197">
        <v>220000</v>
      </c>
      <c r="E24" s="197">
        <f>D24*C24</f>
        <v>220000</v>
      </c>
    </row>
    <row r="25" spans="1:5" ht="24.6" customHeight="1" x14ac:dyDescent="0.2">
      <c r="A25" s="196">
        <f>+A24+1</f>
        <v>14</v>
      </c>
      <c r="B25" s="199" t="s">
        <v>78</v>
      </c>
      <c r="C25" s="272">
        <v>2</v>
      </c>
      <c r="D25" s="197">
        <v>180000</v>
      </c>
      <c r="E25" s="197">
        <f>D25*C25</f>
        <v>360000</v>
      </c>
    </row>
    <row r="26" spans="1:5" ht="24.6" customHeight="1" x14ac:dyDescent="0.2">
      <c r="A26" s="196">
        <f>+A25+1</f>
        <v>15</v>
      </c>
      <c r="B26" s="274" t="s">
        <v>175</v>
      </c>
      <c r="C26" s="272">
        <v>14</v>
      </c>
      <c r="D26" s="197">
        <v>145000</v>
      </c>
      <c r="E26" s="197">
        <f>D26*C26</f>
        <v>2030000</v>
      </c>
    </row>
    <row r="27" spans="1:5" ht="24.6" customHeight="1" x14ac:dyDescent="0.2">
      <c r="A27" s="196">
        <f>+A26+1</f>
        <v>16</v>
      </c>
      <c r="B27" s="199" t="s">
        <v>51</v>
      </c>
      <c r="C27" s="272">
        <v>1</v>
      </c>
      <c r="D27" s="197">
        <v>150000</v>
      </c>
      <c r="E27" s="197">
        <f>D27*C27</f>
        <v>150000</v>
      </c>
    </row>
    <row r="28" spans="1:5" s="214" customFormat="1" ht="32.25" customHeight="1" x14ac:dyDescent="0.2">
      <c r="A28" s="236" t="s">
        <v>211</v>
      </c>
      <c r="B28" s="235"/>
      <c r="C28" s="271">
        <f>SUM(C29:C50)</f>
        <v>84</v>
      </c>
      <c r="D28" s="207"/>
      <c r="E28" s="207">
        <f>SUM(E29:E50)</f>
        <v>17525000</v>
      </c>
    </row>
    <row r="29" spans="1:5" ht="24.6" customHeight="1" x14ac:dyDescent="0.2">
      <c r="A29" s="196">
        <f>A27+1</f>
        <v>17</v>
      </c>
      <c r="B29" s="199" t="s">
        <v>174</v>
      </c>
      <c r="C29" s="272">
        <v>1</v>
      </c>
      <c r="D29" s="197">
        <v>270000</v>
      </c>
      <c r="E29" s="197">
        <f t="shared" ref="E29:E50" si="2">D29*C29</f>
        <v>270000</v>
      </c>
    </row>
    <row r="30" spans="1:5" ht="24.6" customHeight="1" x14ac:dyDescent="0.2">
      <c r="A30" s="196">
        <f t="shared" ref="A30:A47" si="3">+A29+1</f>
        <v>18</v>
      </c>
      <c r="B30" s="199" t="s">
        <v>80</v>
      </c>
      <c r="C30" s="272">
        <v>2</v>
      </c>
      <c r="D30" s="197">
        <v>190000</v>
      </c>
      <c r="E30" s="197">
        <f t="shared" si="2"/>
        <v>380000</v>
      </c>
    </row>
    <row r="31" spans="1:5" ht="24.6" customHeight="1" x14ac:dyDescent="0.2">
      <c r="A31" s="196">
        <f t="shared" si="3"/>
        <v>19</v>
      </c>
      <c r="B31" s="199" t="s">
        <v>156</v>
      </c>
      <c r="C31" s="272">
        <v>1</v>
      </c>
      <c r="D31" s="197">
        <v>180000</v>
      </c>
      <c r="E31" s="197">
        <f t="shared" si="2"/>
        <v>180000</v>
      </c>
    </row>
    <row r="32" spans="1:5" s="198" customFormat="1" ht="24.6" customHeight="1" x14ac:dyDescent="0.2">
      <c r="A32" s="196">
        <f t="shared" si="3"/>
        <v>20</v>
      </c>
      <c r="B32" s="199" t="s">
        <v>173</v>
      </c>
      <c r="C32" s="272">
        <v>1</v>
      </c>
      <c r="D32" s="197">
        <v>150000</v>
      </c>
      <c r="E32" s="197">
        <f t="shared" si="2"/>
        <v>150000</v>
      </c>
    </row>
    <row r="33" spans="1:5" s="198" customFormat="1" ht="24.6" customHeight="1" x14ac:dyDescent="0.2">
      <c r="A33" s="196">
        <f t="shared" si="3"/>
        <v>21</v>
      </c>
      <c r="B33" s="274" t="s">
        <v>172</v>
      </c>
      <c r="C33" s="272">
        <v>3</v>
      </c>
      <c r="D33" s="197">
        <v>185000</v>
      </c>
      <c r="E33" s="197">
        <f t="shared" si="2"/>
        <v>555000</v>
      </c>
    </row>
    <row r="34" spans="1:5" s="198" customFormat="1" ht="24.6" customHeight="1" x14ac:dyDescent="0.2">
      <c r="A34" s="196">
        <f t="shared" si="3"/>
        <v>22</v>
      </c>
      <c r="B34" s="274" t="s">
        <v>171</v>
      </c>
      <c r="C34" s="272">
        <v>1</v>
      </c>
      <c r="D34" s="197">
        <v>170000</v>
      </c>
      <c r="E34" s="197">
        <f t="shared" si="2"/>
        <v>170000</v>
      </c>
    </row>
    <row r="35" spans="1:5" s="198" customFormat="1" ht="24.6" customHeight="1" x14ac:dyDescent="0.2">
      <c r="A35" s="196">
        <f t="shared" si="3"/>
        <v>23</v>
      </c>
      <c r="B35" s="199" t="s">
        <v>170</v>
      </c>
      <c r="C35" s="272">
        <v>2</v>
      </c>
      <c r="D35" s="197">
        <v>270000</v>
      </c>
      <c r="E35" s="197">
        <f t="shared" si="2"/>
        <v>540000</v>
      </c>
    </row>
    <row r="36" spans="1:5" s="198" customFormat="1" ht="24.6" customHeight="1" x14ac:dyDescent="0.2">
      <c r="A36" s="196">
        <f t="shared" si="3"/>
        <v>24</v>
      </c>
      <c r="B36" s="274" t="s">
        <v>43</v>
      </c>
      <c r="C36" s="272">
        <v>16</v>
      </c>
      <c r="D36" s="197">
        <v>195000</v>
      </c>
      <c r="E36" s="197">
        <f t="shared" si="2"/>
        <v>3120000</v>
      </c>
    </row>
    <row r="37" spans="1:5" s="198" customFormat="1" ht="24.6" customHeight="1" x14ac:dyDescent="0.2">
      <c r="A37" s="196">
        <f t="shared" si="3"/>
        <v>25</v>
      </c>
      <c r="B37" s="212" t="s">
        <v>169</v>
      </c>
      <c r="C37" s="272">
        <v>4</v>
      </c>
      <c r="D37" s="197">
        <v>190000</v>
      </c>
      <c r="E37" s="197">
        <f t="shared" si="2"/>
        <v>760000</v>
      </c>
    </row>
    <row r="38" spans="1:5" s="198" customFormat="1" ht="24.6" customHeight="1" x14ac:dyDescent="0.2">
      <c r="A38" s="196">
        <f t="shared" si="3"/>
        <v>26</v>
      </c>
      <c r="B38" s="199" t="s">
        <v>168</v>
      </c>
      <c r="C38" s="272">
        <v>1</v>
      </c>
      <c r="D38" s="197">
        <v>220000</v>
      </c>
      <c r="E38" s="197">
        <f t="shared" si="2"/>
        <v>220000</v>
      </c>
    </row>
    <row r="39" spans="1:5" s="198" customFormat="1" ht="24.6" customHeight="1" x14ac:dyDescent="0.2">
      <c r="A39" s="196">
        <f t="shared" si="3"/>
        <v>27</v>
      </c>
      <c r="B39" s="199" t="s">
        <v>167</v>
      </c>
      <c r="C39" s="273">
        <v>10</v>
      </c>
      <c r="D39" s="197">
        <v>300000</v>
      </c>
      <c r="E39" s="197">
        <f t="shared" si="2"/>
        <v>3000000</v>
      </c>
    </row>
    <row r="40" spans="1:5" s="198" customFormat="1" ht="24.6" customHeight="1" x14ac:dyDescent="0.2">
      <c r="A40" s="196">
        <f t="shared" si="3"/>
        <v>28</v>
      </c>
      <c r="B40" s="199" t="s">
        <v>166</v>
      </c>
      <c r="C40" s="272">
        <v>1</v>
      </c>
      <c r="D40" s="197">
        <v>250000</v>
      </c>
      <c r="E40" s="197">
        <f t="shared" si="2"/>
        <v>250000</v>
      </c>
    </row>
    <row r="41" spans="1:5" s="203" customFormat="1" ht="24.6" customHeight="1" x14ac:dyDescent="0.2">
      <c r="A41" s="196">
        <f t="shared" si="3"/>
        <v>29</v>
      </c>
      <c r="B41" s="199" t="s">
        <v>165</v>
      </c>
      <c r="C41" s="272">
        <v>9</v>
      </c>
      <c r="D41" s="197">
        <v>220000</v>
      </c>
      <c r="E41" s="197">
        <f t="shared" si="2"/>
        <v>1980000</v>
      </c>
    </row>
    <row r="42" spans="1:5" s="198" customFormat="1" ht="24.6" customHeight="1" x14ac:dyDescent="0.2">
      <c r="A42" s="196">
        <f t="shared" si="3"/>
        <v>30</v>
      </c>
      <c r="B42" s="199" t="s">
        <v>87</v>
      </c>
      <c r="C42" s="273">
        <v>16</v>
      </c>
      <c r="D42" s="197">
        <v>220000</v>
      </c>
      <c r="E42" s="197">
        <f t="shared" si="2"/>
        <v>3520000</v>
      </c>
    </row>
    <row r="43" spans="1:5" s="198" customFormat="1" ht="24.6" customHeight="1" x14ac:dyDescent="0.2">
      <c r="A43" s="196">
        <f t="shared" si="3"/>
        <v>31</v>
      </c>
      <c r="B43" s="199" t="s">
        <v>164</v>
      </c>
      <c r="C43" s="272">
        <v>4</v>
      </c>
      <c r="D43" s="197">
        <v>170000</v>
      </c>
      <c r="E43" s="197">
        <f t="shared" si="2"/>
        <v>680000</v>
      </c>
    </row>
    <row r="44" spans="1:5" s="198" customFormat="1" ht="24.6" customHeight="1" x14ac:dyDescent="0.2">
      <c r="A44" s="196">
        <f t="shared" si="3"/>
        <v>32</v>
      </c>
      <c r="B44" s="199" t="s">
        <v>163</v>
      </c>
      <c r="C44" s="272">
        <v>1</v>
      </c>
      <c r="D44" s="197">
        <v>200000</v>
      </c>
      <c r="E44" s="197">
        <f t="shared" si="2"/>
        <v>200000</v>
      </c>
    </row>
    <row r="45" spans="1:5" ht="24.6" customHeight="1" x14ac:dyDescent="0.2">
      <c r="A45" s="196">
        <f t="shared" si="3"/>
        <v>33</v>
      </c>
      <c r="B45" s="199" t="s">
        <v>84</v>
      </c>
      <c r="C45" s="272">
        <v>2</v>
      </c>
      <c r="D45" s="197">
        <v>145000</v>
      </c>
      <c r="E45" s="197">
        <f t="shared" si="2"/>
        <v>290000</v>
      </c>
    </row>
    <row r="46" spans="1:5" s="198" customFormat="1" ht="24.6" customHeight="1" x14ac:dyDescent="0.2">
      <c r="A46" s="196">
        <f t="shared" si="3"/>
        <v>34</v>
      </c>
      <c r="B46" s="199" t="s">
        <v>85</v>
      </c>
      <c r="C46" s="272">
        <v>1</v>
      </c>
      <c r="D46" s="197">
        <v>130000</v>
      </c>
      <c r="E46" s="197">
        <f t="shared" si="2"/>
        <v>130000</v>
      </c>
    </row>
    <row r="47" spans="1:5" s="198" customFormat="1" ht="24.6" customHeight="1" x14ac:dyDescent="0.2">
      <c r="A47" s="196">
        <f t="shared" si="3"/>
        <v>35</v>
      </c>
      <c r="B47" s="199" t="s">
        <v>162</v>
      </c>
      <c r="C47" s="272">
        <v>2</v>
      </c>
      <c r="D47" s="197">
        <v>140000</v>
      </c>
      <c r="E47" s="197">
        <f t="shared" si="2"/>
        <v>280000</v>
      </c>
    </row>
    <row r="48" spans="1:5" s="198" customFormat="1" ht="24.6" customHeight="1" x14ac:dyDescent="0.2">
      <c r="A48" s="196">
        <v>35</v>
      </c>
      <c r="B48" s="199" t="s">
        <v>219</v>
      </c>
      <c r="C48" s="272">
        <v>1</v>
      </c>
      <c r="D48" s="197">
        <v>300000</v>
      </c>
      <c r="E48" s="197">
        <f t="shared" si="2"/>
        <v>300000</v>
      </c>
    </row>
    <row r="49" spans="1:5" s="198" customFormat="1" ht="24.6" customHeight="1" x14ac:dyDescent="0.2">
      <c r="A49" s="196">
        <f>+A47+1</f>
        <v>36</v>
      </c>
      <c r="B49" s="199" t="s">
        <v>22</v>
      </c>
      <c r="C49" s="272">
        <v>4</v>
      </c>
      <c r="D49" s="197">
        <v>110000</v>
      </c>
      <c r="E49" s="197">
        <f t="shared" si="2"/>
        <v>440000</v>
      </c>
    </row>
    <row r="50" spans="1:5" s="198" customFormat="1" ht="24.6" customHeight="1" x14ac:dyDescent="0.2">
      <c r="A50" s="196">
        <f>+A49+1</f>
        <v>37</v>
      </c>
      <c r="B50" s="199" t="s">
        <v>161</v>
      </c>
      <c r="C50" s="272">
        <v>1</v>
      </c>
      <c r="D50" s="197">
        <v>110000</v>
      </c>
      <c r="E50" s="197">
        <f t="shared" si="2"/>
        <v>110000</v>
      </c>
    </row>
    <row r="51" spans="1:5" s="214" customFormat="1" ht="34.5" customHeight="1" x14ac:dyDescent="0.2">
      <c r="A51" s="236" t="s">
        <v>212</v>
      </c>
      <c r="B51" s="235"/>
      <c r="C51" s="271">
        <f>SUM(C52:C59)</f>
        <v>90</v>
      </c>
      <c r="D51" s="207"/>
      <c r="E51" s="207">
        <f>SUM(E52:E59)</f>
        <v>13280000</v>
      </c>
    </row>
    <row r="52" spans="1:5" s="203" customFormat="1" ht="24.6" customHeight="1" x14ac:dyDescent="0.2">
      <c r="A52" s="196">
        <f>+A50+1</f>
        <v>38</v>
      </c>
      <c r="B52" s="199" t="s">
        <v>152</v>
      </c>
      <c r="C52" s="272">
        <v>1</v>
      </c>
      <c r="D52" s="197">
        <v>270000</v>
      </c>
      <c r="E52" s="197">
        <f t="shared" ref="E52:E59" si="4">D52*C52</f>
        <v>270000</v>
      </c>
    </row>
    <row r="53" spans="1:5" s="203" customFormat="1" ht="24.6" customHeight="1" x14ac:dyDescent="0.2">
      <c r="A53" s="196">
        <f t="shared" ref="A53:A59" si="5">+A52+1</f>
        <v>39</v>
      </c>
      <c r="B53" s="199" t="s">
        <v>80</v>
      </c>
      <c r="C53" s="272">
        <v>1</v>
      </c>
      <c r="D53" s="197">
        <v>200000</v>
      </c>
      <c r="E53" s="197">
        <f t="shared" si="4"/>
        <v>200000</v>
      </c>
    </row>
    <row r="54" spans="1:5" s="203" customFormat="1" ht="24.6" customHeight="1" x14ac:dyDescent="0.2">
      <c r="A54" s="196">
        <f t="shared" si="5"/>
        <v>40</v>
      </c>
      <c r="B54" s="199" t="s">
        <v>156</v>
      </c>
      <c r="C54" s="272">
        <v>1</v>
      </c>
      <c r="D54" s="197">
        <v>150000</v>
      </c>
      <c r="E54" s="197">
        <f t="shared" si="4"/>
        <v>150000</v>
      </c>
    </row>
    <row r="55" spans="1:5" s="203" customFormat="1" ht="24.6" customHeight="1" x14ac:dyDescent="0.2">
      <c r="A55" s="196">
        <f t="shared" si="5"/>
        <v>41</v>
      </c>
      <c r="B55" s="199" t="s">
        <v>160</v>
      </c>
      <c r="C55" s="272">
        <v>20</v>
      </c>
      <c r="D55" s="197">
        <v>200000</v>
      </c>
      <c r="E55" s="197">
        <f t="shared" si="4"/>
        <v>4000000</v>
      </c>
    </row>
    <row r="56" spans="1:5" s="203" customFormat="1" ht="24.6" customHeight="1" x14ac:dyDescent="0.2">
      <c r="A56" s="196">
        <f t="shared" si="5"/>
        <v>42</v>
      </c>
      <c r="B56" s="211" t="s">
        <v>159</v>
      </c>
      <c r="C56" s="272">
        <v>25</v>
      </c>
      <c r="D56" s="197">
        <v>140000</v>
      </c>
      <c r="E56" s="197">
        <f t="shared" si="4"/>
        <v>3500000</v>
      </c>
    </row>
    <row r="57" spans="1:5" s="203" customFormat="1" ht="24.6" customHeight="1" x14ac:dyDescent="0.2">
      <c r="A57" s="196">
        <f t="shared" si="5"/>
        <v>43</v>
      </c>
      <c r="B57" s="199" t="s">
        <v>158</v>
      </c>
      <c r="C57" s="272">
        <v>10</v>
      </c>
      <c r="D57" s="197">
        <v>120000</v>
      </c>
      <c r="E57" s="197">
        <f t="shared" si="4"/>
        <v>1200000</v>
      </c>
    </row>
    <row r="58" spans="1:5" s="203" customFormat="1" ht="24.6" customHeight="1" x14ac:dyDescent="0.2">
      <c r="A58" s="196">
        <f t="shared" si="5"/>
        <v>44</v>
      </c>
      <c r="B58" s="199" t="s">
        <v>155</v>
      </c>
      <c r="C58" s="272">
        <v>25</v>
      </c>
      <c r="D58" s="197">
        <v>150000</v>
      </c>
      <c r="E58" s="197">
        <f t="shared" si="4"/>
        <v>3750000</v>
      </c>
    </row>
    <row r="59" spans="1:5" s="203" customFormat="1" ht="37.5" customHeight="1" x14ac:dyDescent="0.2">
      <c r="A59" s="196">
        <f t="shared" si="5"/>
        <v>45</v>
      </c>
      <c r="B59" s="199" t="s">
        <v>157</v>
      </c>
      <c r="C59" s="272">
        <v>7</v>
      </c>
      <c r="D59" s="197">
        <v>30000</v>
      </c>
      <c r="E59" s="197">
        <f t="shared" si="4"/>
        <v>210000</v>
      </c>
    </row>
    <row r="60" spans="1:5" s="214" customFormat="1" ht="24.6" customHeight="1" x14ac:dyDescent="0.2">
      <c r="A60" s="235" t="s">
        <v>182</v>
      </c>
      <c r="B60" s="235"/>
      <c r="C60" s="271">
        <f>SUM(C61:C67)</f>
        <v>101</v>
      </c>
      <c r="D60" s="207"/>
      <c r="E60" s="207">
        <f>SUM(E61:E67)</f>
        <v>17925000</v>
      </c>
    </row>
    <row r="61" spans="1:5" s="203" customFormat="1" ht="24.6" customHeight="1" x14ac:dyDescent="0.2">
      <c r="A61" s="196">
        <f>+A59+1</f>
        <v>46</v>
      </c>
      <c r="B61" s="199" t="s">
        <v>152</v>
      </c>
      <c r="C61" s="272">
        <v>1</v>
      </c>
      <c r="D61" s="197">
        <v>270000</v>
      </c>
      <c r="E61" s="197">
        <f t="shared" ref="E61:E67" si="6">D61*C61</f>
        <v>270000</v>
      </c>
    </row>
    <row r="62" spans="1:5" s="203" customFormat="1" ht="24.6" customHeight="1" x14ac:dyDescent="0.2">
      <c r="A62" s="196">
        <f t="shared" ref="A62:A67" si="7">+A61+1</f>
        <v>47</v>
      </c>
      <c r="B62" s="199" t="s">
        <v>80</v>
      </c>
      <c r="C62" s="272">
        <v>1</v>
      </c>
      <c r="D62" s="197">
        <v>220000</v>
      </c>
      <c r="E62" s="197">
        <f t="shared" si="6"/>
        <v>220000</v>
      </c>
    </row>
    <row r="63" spans="1:5" s="203" customFormat="1" ht="24.6" customHeight="1" x14ac:dyDescent="0.2">
      <c r="A63" s="196">
        <f t="shared" si="7"/>
        <v>48</v>
      </c>
      <c r="B63" s="199" t="s">
        <v>156</v>
      </c>
      <c r="C63" s="272">
        <v>1</v>
      </c>
      <c r="D63" s="197">
        <v>160000</v>
      </c>
      <c r="E63" s="197">
        <f t="shared" si="6"/>
        <v>160000</v>
      </c>
    </row>
    <row r="64" spans="1:5" s="203" customFormat="1" ht="24.6" customHeight="1" x14ac:dyDescent="0.2">
      <c r="A64" s="196">
        <f t="shared" si="7"/>
        <v>49</v>
      </c>
      <c r="B64" s="199" t="s">
        <v>87</v>
      </c>
      <c r="C64" s="272">
        <v>10</v>
      </c>
      <c r="D64" s="197">
        <v>185000</v>
      </c>
      <c r="E64" s="197">
        <f t="shared" si="6"/>
        <v>1850000</v>
      </c>
    </row>
    <row r="65" spans="1:6" s="203" customFormat="1" ht="24.6" customHeight="1" x14ac:dyDescent="0.2">
      <c r="A65" s="196">
        <f t="shared" si="7"/>
        <v>50</v>
      </c>
      <c r="B65" s="199" t="s">
        <v>155</v>
      </c>
      <c r="C65" s="272">
        <v>30</v>
      </c>
      <c r="D65" s="197">
        <v>155000</v>
      </c>
      <c r="E65" s="197">
        <f t="shared" si="6"/>
        <v>4650000</v>
      </c>
    </row>
    <row r="66" spans="1:6" s="203" customFormat="1" ht="24.6" customHeight="1" x14ac:dyDescent="0.2">
      <c r="A66" s="196">
        <f t="shared" si="7"/>
        <v>51</v>
      </c>
      <c r="B66" s="199" t="s">
        <v>154</v>
      </c>
      <c r="C66" s="272">
        <v>55</v>
      </c>
      <c r="D66" s="197">
        <v>185000</v>
      </c>
      <c r="E66" s="197">
        <f t="shared" si="6"/>
        <v>10175000</v>
      </c>
    </row>
    <row r="67" spans="1:6" s="203" customFormat="1" ht="24.6" customHeight="1" x14ac:dyDescent="0.2">
      <c r="A67" s="196">
        <f t="shared" si="7"/>
        <v>52</v>
      </c>
      <c r="B67" s="199" t="s">
        <v>153</v>
      </c>
      <c r="C67" s="272">
        <v>3</v>
      </c>
      <c r="D67" s="197">
        <v>200000</v>
      </c>
      <c r="E67" s="197">
        <f t="shared" si="6"/>
        <v>600000</v>
      </c>
    </row>
    <row r="68" spans="1:6" s="214" customFormat="1" ht="34.5" customHeight="1" x14ac:dyDescent="0.2">
      <c r="A68" s="236" t="s">
        <v>220</v>
      </c>
      <c r="B68" s="235"/>
      <c r="C68" s="271">
        <f>SUM(C69:C70)</f>
        <v>4</v>
      </c>
      <c r="D68" s="207"/>
      <c r="E68" s="207">
        <f>SUM(E69:E70)</f>
        <v>795000</v>
      </c>
    </row>
    <row r="69" spans="1:6" s="203" customFormat="1" ht="24.6" customHeight="1" x14ac:dyDescent="0.2">
      <c r="A69" s="196">
        <f>+A67+1</f>
        <v>53</v>
      </c>
      <c r="B69" s="199" t="s">
        <v>152</v>
      </c>
      <c r="C69" s="272">
        <v>1</v>
      </c>
      <c r="D69" s="197">
        <v>270000</v>
      </c>
      <c r="E69" s="197">
        <f>D69*C69</f>
        <v>270000</v>
      </c>
    </row>
    <row r="70" spans="1:6" s="203" customFormat="1" ht="24.6" customHeight="1" x14ac:dyDescent="0.2">
      <c r="A70" s="196">
        <f>+A69+1</f>
        <v>54</v>
      </c>
      <c r="B70" s="199" t="s">
        <v>99</v>
      </c>
      <c r="C70" s="272">
        <v>3</v>
      </c>
      <c r="D70" s="197">
        <v>175000</v>
      </c>
      <c r="E70" s="197">
        <f>D70*C70</f>
        <v>525000</v>
      </c>
    </row>
    <row r="71" spans="1:6" s="214" customFormat="1" ht="24.6" customHeight="1" x14ac:dyDescent="0.2">
      <c r="A71" s="235" t="s">
        <v>183</v>
      </c>
      <c r="B71" s="235"/>
      <c r="C71" s="271">
        <f>SUM(C72:C74)</f>
        <v>12</v>
      </c>
      <c r="D71" s="207"/>
      <c r="E71" s="207">
        <f>SUM(E72:E74)</f>
        <v>2320000</v>
      </c>
    </row>
    <row r="72" spans="1:6" s="198" customFormat="1" ht="24.6" customHeight="1" x14ac:dyDescent="0.2">
      <c r="A72" s="196">
        <f>+A70+1</f>
        <v>55</v>
      </c>
      <c r="B72" s="199" t="s">
        <v>152</v>
      </c>
      <c r="C72" s="272">
        <v>1</v>
      </c>
      <c r="D72" s="197">
        <v>270000</v>
      </c>
      <c r="E72" s="197">
        <f>D72*C72</f>
        <v>270000</v>
      </c>
      <c r="F72" s="203"/>
    </row>
    <row r="73" spans="1:6" s="198" customFormat="1" ht="24.6" customHeight="1" x14ac:dyDescent="0.2">
      <c r="A73" s="196">
        <f>+A72+1</f>
        <v>56</v>
      </c>
      <c r="B73" s="199" t="s">
        <v>151</v>
      </c>
      <c r="C73" s="272">
        <v>1</v>
      </c>
      <c r="D73" s="197">
        <v>200000</v>
      </c>
      <c r="E73" s="197">
        <f>D73*C73</f>
        <v>200000</v>
      </c>
      <c r="F73" s="203"/>
    </row>
    <row r="74" spans="1:6" s="198" customFormat="1" ht="24.6" customHeight="1" x14ac:dyDescent="0.2">
      <c r="A74" s="196">
        <f>+A73+1</f>
        <v>57</v>
      </c>
      <c r="B74" s="199" t="s">
        <v>87</v>
      </c>
      <c r="C74" s="272">
        <v>10</v>
      </c>
      <c r="D74" s="197">
        <v>185000</v>
      </c>
      <c r="E74" s="197">
        <f>D74*C74</f>
        <v>1850000</v>
      </c>
      <c r="F74" s="203"/>
    </row>
    <row r="75" spans="1:6" s="214" customFormat="1" ht="24.6" customHeight="1" x14ac:dyDescent="0.2">
      <c r="A75" s="235" t="s">
        <v>184</v>
      </c>
      <c r="B75" s="235"/>
      <c r="C75" s="271">
        <f>SUM(C76:C115)</f>
        <v>82</v>
      </c>
      <c r="D75" s="207"/>
      <c r="E75" s="207">
        <f>SUM(E76:E115)</f>
        <v>15750000</v>
      </c>
    </row>
    <row r="76" spans="1:6" s="198" customFormat="1" ht="24.6" customHeight="1" x14ac:dyDescent="0.2">
      <c r="A76" s="196">
        <f>+A74+1</f>
        <v>58</v>
      </c>
      <c r="B76" s="212" t="s">
        <v>80</v>
      </c>
      <c r="C76" s="272">
        <v>1</v>
      </c>
      <c r="D76" s="197">
        <v>270000</v>
      </c>
      <c r="E76" s="197">
        <f t="shared" ref="E76:E115" si="8">D76*C76</f>
        <v>270000</v>
      </c>
    </row>
    <row r="77" spans="1:6" s="198" customFormat="1" ht="24.6" customHeight="1" x14ac:dyDescent="0.2">
      <c r="A77" s="196">
        <f t="shared" ref="A77:A115" si="9">+A76+1</f>
        <v>59</v>
      </c>
      <c r="B77" s="199" t="s">
        <v>185</v>
      </c>
      <c r="C77" s="272">
        <v>1</v>
      </c>
      <c r="D77" s="197">
        <v>150000</v>
      </c>
      <c r="E77" s="197">
        <f t="shared" si="8"/>
        <v>150000</v>
      </c>
    </row>
    <row r="78" spans="1:6" s="198" customFormat="1" ht="24" customHeight="1" x14ac:dyDescent="0.2">
      <c r="A78" s="196">
        <f t="shared" si="9"/>
        <v>60</v>
      </c>
      <c r="B78" s="199" t="s">
        <v>186</v>
      </c>
      <c r="C78" s="272">
        <v>1</v>
      </c>
      <c r="D78" s="197">
        <v>200000</v>
      </c>
      <c r="E78" s="197">
        <f t="shared" si="8"/>
        <v>200000</v>
      </c>
    </row>
    <row r="79" spans="1:6" s="198" customFormat="1" ht="24.6" customHeight="1" x14ac:dyDescent="0.2">
      <c r="A79" s="196">
        <f t="shared" si="9"/>
        <v>61</v>
      </c>
      <c r="B79" s="199" t="s">
        <v>187</v>
      </c>
      <c r="C79" s="272">
        <v>1</v>
      </c>
      <c r="D79" s="197">
        <v>150000</v>
      </c>
      <c r="E79" s="197">
        <f t="shared" si="8"/>
        <v>150000</v>
      </c>
    </row>
    <row r="80" spans="1:6" s="198" customFormat="1" ht="24.6" customHeight="1" x14ac:dyDescent="0.2">
      <c r="A80" s="196">
        <f t="shared" si="9"/>
        <v>62</v>
      </c>
      <c r="B80" s="199" t="s">
        <v>188</v>
      </c>
      <c r="C80" s="272">
        <v>1</v>
      </c>
      <c r="D80" s="197">
        <v>175000</v>
      </c>
      <c r="E80" s="197">
        <f t="shared" si="8"/>
        <v>175000</v>
      </c>
    </row>
    <row r="81" spans="1:5" s="198" customFormat="1" ht="24.6" customHeight="1" x14ac:dyDescent="0.2">
      <c r="A81" s="196">
        <f t="shared" si="9"/>
        <v>63</v>
      </c>
      <c r="B81" s="199" t="s">
        <v>189</v>
      </c>
      <c r="C81" s="272">
        <v>1</v>
      </c>
      <c r="D81" s="197">
        <v>110000</v>
      </c>
      <c r="E81" s="197">
        <f t="shared" si="8"/>
        <v>110000</v>
      </c>
    </row>
    <row r="82" spans="1:5" s="198" customFormat="1" ht="24.6" customHeight="1" x14ac:dyDescent="0.2">
      <c r="A82" s="196">
        <f t="shared" si="9"/>
        <v>64</v>
      </c>
      <c r="B82" s="199" t="s">
        <v>190</v>
      </c>
      <c r="C82" s="272">
        <v>1</v>
      </c>
      <c r="D82" s="197">
        <v>240000</v>
      </c>
      <c r="E82" s="197">
        <f t="shared" si="8"/>
        <v>240000</v>
      </c>
    </row>
    <row r="83" spans="1:5" s="198" customFormat="1" ht="24.6" customHeight="1" x14ac:dyDescent="0.2">
      <c r="A83" s="196">
        <f t="shared" si="9"/>
        <v>65</v>
      </c>
      <c r="B83" s="199" t="s">
        <v>191</v>
      </c>
      <c r="C83" s="272">
        <v>1</v>
      </c>
      <c r="D83" s="197">
        <v>175000</v>
      </c>
      <c r="E83" s="197">
        <f t="shared" si="8"/>
        <v>175000</v>
      </c>
    </row>
    <row r="84" spans="1:5" s="198" customFormat="1" ht="24.6" customHeight="1" x14ac:dyDescent="0.2">
      <c r="A84" s="196">
        <f t="shared" si="9"/>
        <v>66</v>
      </c>
      <c r="B84" s="199" t="s">
        <v>192</v>
      </c>
      <c r="C84" s="272">
        <v>1</v>
      </c>
      <c r="D84" s="197">
        <v>150000</v>
      </c>
      <c r="E84" s="197">
        <f t="shared" si="8"/>
        <v>150000</v>
      </c>
    </row>
    <row r="85" spans="1:5" s="198" customFormat="1" ht="24.6" customHeight="1" x14ac:dyDescent="0.2">
      <c r="A85" s="196">
        <f t="shared" si="9"/>
        <v>67</v>
      </c>
      <c r="B85" s="199" t="s">
        <v>193</v>
      </c>
      <c r="C85" s="272">
        <v>1</v>
      </c>
      <c r="D85" s="197">
        <v>150000</v>
      </c>
      <c r="E85" s="197">
        <f t="shared" si="8"/>
        <v>150000</v>
      </c>
    </row>
    <row r="86" spans="1:5" s="198" customFormat="1" ht="24.6" customHeight="1" x14ac:dyDescent="0.2">
      <c r="A86" s="196">
        <f t="shared" si="9"/>
        <v>68</v>
      </c>
      <c r="B86" s="199" t="s">
        <v>194</v>
      </c>
      <c r="C86" s="272">
        <v>1</v>
      </c>
      <c r="D86" s="197">
        <v>195000</v>
      </c>
      <c r="E86" s="197">
        <f t="shared" si="8"/>
        <v>195000</v>
      </c>
    </row>
    <row r="87" spans="1:5" s="198" customFormat="1" ht="24.6" customHeight="1" x14ac:dyDescent="0.2">
      <c r="A87" s="196">
        <f t="shared" si="9"/>
        <v>69</v>
      </c>
      <c r="B87" s="199" t="s">
        <v>195</v>
      </c>
      <c r="C87" s="272">
        <v>1</v>
      </c>
      <c r="D87" s="197">
        <v>285000</v>
      </c>
      <c r="E87" s="197">
        <f t="shared" si="8"/>
        <v>285000</v>
      </c>
    </row>
    <row r="88" spans="1:5" s="198" customFormat="1" ht="24.6" customHeight="1" x14ac:dyDescent="0.2">
      <c r="A88" s="196">
        <f t="shared" si="9"/>
        <v>70</v>
      </c>
      <c r="B88" s="199" t="s">
        <v>196</v>
      </c>
      <c r="C88" s="272">
        <v>1</v>
      </c>
      <c r="D88" s="197">
        <v>175000</v>
      </c>
      <c r="E88" s="197">
        <f t="shared" si="8"/>
        <v>175000</v>
      </c>
    </row>
    <row r="89" spans="1:5" s="198" customFormat="1" ht="24.6" customHeight="1" x14ac:dyDescent="0.2">
      <c r="A89" s="196">
        <f t="shared" si="9"/>
        <v>71</v>
      </c>
      <c r="B89" s="199" t="s">
        <v>197</v>
      </c>
      <c r="C89" s="272">
        <v>1</v>
      </c>
      <c r="D89" s="197">
        <v>175000</v>
      </c>
      <c r="E89" s="197">
        <f t="shared" si="8"/>
        <v>175000</v>
      </c>
    </row>
    <row r="90" spans="1:5" s="198" customFormat="1" ht="24.6" customHeight="1" x14ac:dyDescent="0.2">
      <c r="A90" s="196">
        <f t="shared" si="9"/>
        <v>72</v>
      </c>
      <c r="B90" s="199" t="s">
        <v>198</v>
      </c>
      <c r="C90" s="272">
        <v>1</v>
      </c>
      <c r="D90" s="197">
        <v>150000</v>
      </c>
      <c r="E90" s="197">
        <f t="shared" si="8"/>
        <v>150000</v>
      </c>
    </row>
    <row r="91" spans="1:5" s="198" customFormat="1" ht="24.6" customHeight="1" x14ac:dyDescent="0.2">
      <c r="A91" s="196">
        <f t="shared" si="9"/>
        <v>73</v>
      </c>
      <c r="B91" s="199" t="s">
        <v>199</v>
      </c>
      <c r="C91" s="272">
        <v>1</v>
      </c>
      <c r="D91" s="197">
        <v>285000</v>
      </c>
      <c r="E91" s="197">
        <f t="shared" si="8"/>
        <v>285000</v>
      </c>
    </row>
    <row r="92" spans="1:5" s="198" customFormat="1" ht="24.6" customHeight="1" x14ac:dyDescent="0.2">
      <c r="A92" s="196">
        <f t="shared" si="9"/>
        <v>74</v>
      </c>
      <c r="B92" s="199" t="s">
        <v>200</v>
      </c>
      <c r="C92" s="272">
        <v>1</v>
      </c>
      <c r="D92" s="197">
        <v>190000</v>
      </c>
      <c r="E92" s="197">
        <f t="shared" si="8"/>
        <v>190000</v>
      </c>
    </row>
    <row r="93" spans="1:5" s="198" customFormat="1" ht="24.6" customHeight="1" x14ac:dyDescent="0.2">
      <c r="A93" s="196">
        <f t="shared" si="9"/>
        <v>75</v>
      </c>
      <c r="B93" s="199" t="s">
        <v>201</v>
      </c>
      <c r="C93" s="272">
        <v>1</v>
      </c>
      <c r="D93" s="197">
        <v>175000</v>
      </c>
      <c r="E93" s="197">
        <f t="shared" si="8"/>
        <v>175000</v>
      </c>
    </row>
    <row r="94" spans="1:5" s="198" customFormat="1" ht="24.6" customHeight="1" x14ac:dyDescent="0.2">
      <c r="A94" s="196">
        <f t="shared" si="9"/>
        <v>76</v>
      </c>
      <c r="B94" s="199" t="s">
        <v>202</v>
      </c>
      <c r="C94" s="272">
        <v>1</v>
      </c>
      <c r="D94" s="197">
        <v>110000</v>
      </c>
      <c r="E94" s="197">
        <f t="shared" si="8"/>
        <v>110000</v>
      </c>
    </row>
    <row r="95" spans="1:5" s="198" customFormat="1" ht="24.6" customHeight="1" x14ac:dyDescent="0.2">
      <c r="A95" s="196">
        <f t="shared" si="9"/>
        <v>77</v>
      </c>
      <c r="B95" s="199" t="s">
        <v>203</v>
      </c>
      <c r="C95" s="272">
        <v>1</v>
      </c>
      <c r="D95" s="197">
        <v>280000</v>
      </c>
      <c r="E95" s="197">
        <f t="shared" si="8"/>
        <v>280000</v>
      </c>
    </row>
    <row r="96" spans="1:5" s="198" customFormat="1" ht="24.6" customHeight="1" x14ac:dyDescent="0.2">
      <c r="A96" s="196">
        <f t="shared" si="9"/>
        <v>78</v>
      </c>
      <c r="B96" s="199" t="s">
        <v>204</v>
      </c>
      <c r="C96" s="272">
        <v>1</v>
      </c>
      <c r="D96" s="197">
        <v>110000</v>
      </c>
      <c r="E96" s="197">
        <f t="shared" si="8"/>
        <v>110000</v>
      </c>
    </row>
    <row r="97" spans="1:5" s="198" customFormat="1" ht="24.6" customHeight="1" x14ac:dyDescent="0.2">
      <c r="A97" s="196">
        <f t="shared" si="9"/>
        <v>79</v>
      </c>
      <c r="B97" s="199" t="s">
        <v>150</v>
      </c>
      <c r="C97" s="272">
        <v>1</v>
      </c>
      <c r="D97" s="197">
        <v>195000</v>
      </c>
      <c r="E97" s="197">
        <f t="shared" si="8"/>
        <v>195000</v>
      </c>
    </row>
    <row r="98" spans="1:5" s="198" customFormat="1" ht="24.6" customHeight="1" x14ac:dyDescent="0.2">
      <c r="A98" s="196">
        <f t="shared" si="9"/>
        <v>80</v>
      </c>
      <c r="B98" s="199" t="s">
        <v>205</v>
      </c>
      <c r="C98" s="272">
        <v>1</v>
      </c>
      <c r="D98" s="197">
        <v>120000</v>
      </c>
      <c r="E98" s="197">
        <f t="shared" si="8"/>
        <v>120000</v>
      </c>
    </row>
    <row r="99" spans="1:5" s="198" customFormat="1" ht="24.6" customHeight="1" x14ac:dyDescent="0.2">
      <c r="A99" s="196">
        <f t="shared" si="9"/>
        <v>81</v>
      </c>
      <c r="B99" s="199" t="s">
        <v>206</v>
      </c>
      <c r="C99" s="272">
        <v>1</v>
      </c>
      <c r="D99" s="197">
        <v>240000</v>
      </c>
      <c r="E99" s="197">
        <f t="shared" si="8"/>
        <v>240000</v>
      </c>
    </row>
    <row r="100" spans="1:5" s="198" customFormat="1" ht="24.6" customHeight="1" x14ac:dyDescent="0.2">
      <c r="A100" s="196">
        <f t="shared" si="9"/>
        <v>82</v>
      </c>
      <c r="B100" s="199" t="s">
        <v>207</v>
      </c>
      <c r="C100" s="272">
        <v>1</v>
      </c>
      <c r="D100" s="197">
        <v>165000</v>
      </c>
      <c r="E100" s="197">
        <f t="shared" si="8"/>
        <v>165000</v>
      </c>
    </row>
    <row r="101" spans="1:5" s="198" customFormat="1" ht="24.6" customHeight="1" x14ac:dyDescent="0.2">
      <c r="A101" s="196">
        <f t="shared" si="9"/>
        <v>83</v>
      </c>
      <c r="B101" s="199" t="s">
        <v>149</v>
      </c>
      <c r="C101" s="272">
        <v>1</v>
      </c>
      <c r="D101" s="197">
        <v>210000</v>
      </c>
      <c r="E101" s="197">
        <f t="shared" si="8"/>
        <v>210000</v>
      </c>
    </row>
    <row r="102" spans="1:5" s="198" customFormat="1" ht="24.6" customHeight="1" x14ac:dyDescent="0.2">
      <c r="A102" s="196">
        <f t="shared" si="9"/>
        <v>84</v>
      </c>
      <c r="B102" s="199" t="s">
        <v>148</v>
      </c>
      <c r="C102" s="272">
        <v>2</v>
      </c>
      <c r="D102" s="197">
        <v>120000</v>
      </c>
      <c r="E102" s="197">
        <f t="shared" si="8"/>
        <v>240000</v>
      </c>
    </row>
    <row r="103" spans="1:5" s="198" customFormat="1" ht="24.6" customHeight="1" x14ac:dyDescent="0.2">
      <c r="A103" s="196">
        <f t="shared" si="9"/>
        <v>85</v>
      </c>
      <c r="B103" s="199" t="s">
        <v>208</v>
      </c>
      <c r="C103" s="272">
        <v>1</v>
      </c>
      <c r="D103" s="197">
        <v>155000</v>
      </c>
      <c r="E103" s="197">
        <f t="shared" si="8"/>
        <v>155000</v>
      </c>
    </row>
    <row r="104" spans="1:5" s="198" customFormat="1" ht="24.6" customHeight="1" x14ac:dyDescent="0.2">
      <c r="A104" s="196">
        <f t="shared" si="9"/>
        <v>86</v>
      </c>
      <c r="B104" s="199" t="s">
        <v>209</v>
      </c>
      <c r="C104" s="272">
        <v>1</v>
      </c>
      <c r="D104" s="197">
        <v>170000</v>
      </c>
      <c r="E104" s="197">
        <f t="shared" si="8"/>
        <v>170000</v>
      </c>
    </row>
    <row r="105" spans="1:5" s="198" customFormat="1" ht="24.6" customHeight="1" x14ac:dyDescent="0.2">
      <c r="A105" s="196">
        <f t="shared" si="9"/>
        <v>87</v>
      </c>
      <c r="B105" s="199" t="s">
        <v>210</v>
      </c>
      <c r="C105" s="272">
        <v>1</v>
      </c>
      <c r="D105" s="197">
        <v>240000</v>
      </c>
      <c r="E105" s="197">
        <f t="shared" si="8"/>
        <v>240000</v>
      </c>
    </row>
    <row r="106" spans="1:5" s="198" customFormat="1" ht="24.6" customHeight="1" x14ac:dyDescent="0.2">
      <c r="A106" s="196">
        <f t="shared" si="9"/>
        <v>88</v>
      </c>
      <c r="B106" s="199" t="s">
        <v>87</v>
      </c>
      <c r="C106" s="272">
        <v>12</v>
      </c>
      <c r="D106" s="197">
        <v>165000</v>
      </c>
      <c r="E106" s="197">
        <f t="shared" si="8"/>
        <v>1980000</v>
      </c>
    </row>
    <row r="107" spans="1:5" s="198" customFormat="1" ht="24.6" customHeight="1" x14ac:dyDescent="0.2">
      <c r="A107" s="196">
        <f t="shared" si="9"/>
        <v>89</v>
      </c>
      <c r="B107" s="199" t="s">
        <v>21</v>
      </c>
      <c r="C107" s="272">
        <v>10</v>
      </c>
      <c r="D107" s="197">
        <v>155000</v>
      </c>
      <c r="E107" s="197">
        <f t="shared" si="8"/>
        <v>1550000</v>
      </c>
    </row>
    <row r="108" spans="1:5" s="198" customFormat="1" ht="24.6" customHeight="1" x14ac:dyDescent="0.2">
      <c r="A108" s="196">
        <f t="shared" si="9"/>
        <v>90</v>
      </c>
      <c r="B108" s="199" t="s">
        <v>147</v>
      </c>
      <c r="C108" s="273">
        <v>2</v>
      </c>
      <c r="D108" s="197">
        <v>270000</v>
      </c>
      <c r="E108" s="197">
        <f t="shared" si="8"/>
        <v>540000</v>
      </c>
    </row>
    <row r="109" spans="1:5" s="198" customFormat="1" ht="24.6" customHeight="1" x14ac:dyDescent="0.2">
      <c r="A109" s="196">
        <f t="shared" si="9"/>
        <v>91</v>
      </c>
      <c r="B109" s="199" t="s">
        <v>146</v>
      </c>
      <c r="C109" s="273">
        <v>2</v>
      </c>
      <c r="D109" s="197">
        <v>210000</v>
      </c>
      <c r="E109" s="197">
        <f t="shared" si="8"/>
        <v>420000</v>
      </c>
    </row>
    <row r="110" spans="1:5" s="198" customFormat="1" ht="24.6" customHeight="1" x14ac:dyDescent="0.2">
      <c r="A110" s="196">
        <f t="shared" si="9"/>
        <v>92</v>
      </c>
      <c r="B110" s="199" t="s">
        <v>221</v>
      </c>
      <c r="C110" s="273">
        <v>2</v>
      </c>
      <c r="D110" s="197">
        <v>300000</v>
      </c>
      <c r="E110" s="197">
        <f t="shared" si="8"/>
        <v>600000</v>
      </c>
    </row>
    <row r="111" spans="1:5" s="198" customFormat="1" ht="24.6" customHeight="1" x14ac:dyDescent="0.2">
      <c r="A111" s="196">
        <f t="shared" si="9"/>
        <v>93</v>
      </c>
      <c r="B111" s="199" t="s">
        <v>222</v>
      </c>
      <c r="C111" s="273">
        <v>3</v>
      </c>
      <c r="D111" s="197">
        <v>300000</v>
      </c>
      <c r="E111" s="197">
        <f t="shared" si="8"/>
        <v>900000</v>
      </c>
    </row>
    <row r="112" spans="1:5" s="198" customFormat="1" ht="24.6" customHeight="1" x14ac:dyDescent="0.2">
      <c r="A112" s="196">
        <f t="shared" si="9"/>
        <v>94</v>
      </c>
      <c r="B112" s="199" t="s">
        <v>99</v>
      </c>
      <c r="C112" s="273">
        <v>1</v>
      </c>
      <c r="D112" s="197">
        <v>195000</v>
      </c>
      <c r="E112" s="197">
        <f t="shared" si="8"/>
        <v>195000</v>
      </c>
    </row>
    <row r="113" spans="1:6" s="198" customFormat="1" ht="24.6" customHeight="1" x14ac:dyDescent="0.2">
      <c r="A113" s="196">
        <f t="shared" si="9"/>
        <v>95</v>
      </c>
      <c r="B113" s="199" t="s">
        <v>223</v>
      </c>
      <c r="C113" s="273">
        <v>8</v>
      </c>
      <c r="D113" s="197">
        <v>250000</v>
      </c>
      <c r="E113" s="197">
        <f t="shared" si="8"/>
        <v>2000000</v>
      </c>
    </row>
    <row r="114" spans="1:6" s="198" customFormat="1" ht="24.6" customHeight="1" x14ac:dyDescent="0.2">
      <c r="A114" s="196">
        <f t="shared" si="9"/>
        <v>96</v>
      </c>
      <c r="B114" s="199" t="s">
        <v>224</v>
      </c>
      <c r="C114" s="273">
        <v>2</v>
      </c>
      <c r="D114" s="197">
        <v>200000</v>
      </c>
      <c r="E114" s="197">
        <f t="shared" si="8"/>
        <v>400000</v>
      </c>
    </row>
    <row r="115" spans="1:6" s="198" customFormat="1" ht="24.6" customHeight="1" x14ac:dyDescent="0.2">
      <c r="A115" s="196">
        <f t="shared" si="9"/>
        <v>97</v>
      </c>
      <c r="B115" s="199" t="s">
        <v>225</v>
      </c>
      <c r="C115" s="273">
        <v>9</v>
      </c>
      <c r="D115" s="197">
        <v>170000</v>
      </c>
      <c r="E115" s="197">
        <f t="shared" si="8"/>
        <v>1530000</v>
      </c>
    </row>
    <row r="116" spans="1:6" s="208" customFormat="1" ht="24.6" customHeight="1" x14ac:dyDescent="0.2">
      <c r="A116" s="204"/>
      <c r="B116" s="230" t="s">
        <v>145</v>
      </c>
      <c r="C116" s="271">
        <f>C10+C22+C28+C51+C60+C68+C71+C75</f>
        <v>404</v>
      </c>
      <c r="D116" s="207"/>
      <c r="E116" s="207">
        <f>E10+E22+E28+E51+E60+E68+E71+E75</f>
        <v>73690000</v>
      </c>
      <c r="F116" s="208" t="s">
        <v>226</v>
      </c>
    </row>
  </sheetData>
  <mergeCells count="13">
    <mergeCell ref="A60:B60"/>
    <mergeCell ref="A68:B68"/>
    <mergeCell ref="A71:B71"/>
    <mergeCell ref="A75:B75"/>
    <mergeCell ref="B7:E7"/>
    <mergeCell ref="A22:B22"/>
    <mergeCell ref="A28:B28"/>
    <mergeCell ref="A51:B51"/>
    <mergeCell ref="C1:E1"/>
    <mergeCell ref="C2:E2"/>
    <mergeCell ref="C3:E3"/>
    <mergeCell ref="A5:E5"/>
    <mergeCell ref="A10:B10"/>
  </mergeCells>
  <pageMargins left="0.78740157480314965" right="0.19685039370078741" top="0.35433070866141736" bottom="0.35433070866141736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9"/>
  <sheetViews>
    <sheetView workbookViewId="0">
      <selection activeCell="K7" sqref="K7"/>
    </sheetView>
  </sheetViews>
  <sheetFormatPr defaultRowHeight="13.5" x14ac:dyDescent="0.25"/>
  <cols>
    <col min="1" max="1" width="5.28515625" style="118" customWidth="1"/>
    <col min="2" max="2" width="39.85546875" style="119" customWidth="1"/>
    <col min="3" max="5" width="14.7109375" style="118" customWidth="1"/>
    <col min="6" max="6" width="9.140625" style="119" hidden="1" customWidth="1"/>
    <col min="7" max="8" width="9.140625" style="119" customWidth="1"/>
    <col min="9" max="9" width="3.28515625" style="119" customWidth="1"/>
    <col min="10" max="10" width="9.140625" style="119"/>
    <col min="11" max="11" width="15" style="119" customWidth="1"/>
    <col min="12" max="30" width="9.140625" style="119"/>
    <col min="31" max="31" width="5.28515625" style="119" customWidth="1"/>
    <col min="32" max="32" width="35.85546875" style="119" customWidth="1"/>
    <col min="33" max="33" width="18.140625" style="119" customWidth="1"/>
    <col min="34" max="34" width="12.85546875" style="119" customWidth="1"/>
    <col min="35" max="35" width="17" style="119" customWidth="1"/>
    <col min="36" max="36" width="0" style="119" hidden="1" customWidth="1"/>
    <col min="37" max="37" width="4" style="119" customWidth="1"/>
    <col min="38" max="286" width="9.140625" style="119"/>
    <col min="287" max="287" width="5.28515625" style="119" customWidth="1"/>
    <col min="288" max="288" width="35.85546875" style="119" customWidth="1"/>
    <col min="289" max="289" width="18.140625" style="119" customWidth="1"/>
    <col min="290" max="290" width="12.85546875" style="119" customWidth="1"/>
    <col min="291" max="291" width="17" style="119" customWidth="1"/>
    <col min="292" max="292" width="0" style="119" hidden="1" customWidth="1"/>
    <col min="293" max="293" width="4" style="119" customWidth="1"/>
    <col min="294" max="542" width="9.140625" style="119"/>
    <col min="543" max="543" width="5.28515625" style="119" customWidth="1"/>
    <col min="544" max="544" width="35.85546875" style="119" customWidth="1"/>
    <col min="545" max="545" width="18.140625" style="119" customWidth="1"/>
    <col min="546" max="546" width="12.85546875" style="119" customWidth="1"/>
    <col min="547" max="547" width="17" style="119" customWidth="1"/>
    <col min="548" max="548" width="0" style="119" hidden="1" customWidth="1"/>
    <col min="549" max="549" width="4" style="119" customWidth="1"/>
    <col min="550" max="798" width="9.140625" style="119"/>
    <col min="799" max="799" width="5.28515625" style="119" customWidth="1"/>
    <col min="800" max="800" width="35.85546875" style="119" customWidth="1"/>
    <col min="801" max="801" width="18.140625" style="119" customWidth="1"/>
    <col min="802" max="802" width="12.85546875" style="119" customWidth="1"/>
    <col min="803" max="803" width="17" style="119" customWidth="1"/>
    <col min="804" max="804" width="0" style="119" hidden="1" customWidth="1"/>
    <col min="805" max="805" width="4" style="119" customWidth="1"/>
    <col min="806" max="1054" width="9.140625" style="119"/>
    <col min="1055" max="1055" width="5.28515625" style="119" customWidth="1"/>
    <col min="1056" max="1056" width="35.85546875" style="119" customWidth="1"/>
    <col min="1057" max="1057" width="18.140625" style="119" customWidth="1"/>
    <col min="1058" max="1058" width="12.85546875" style="119" customWidth="1"/>
    <col min="1059" max="1059" width="17" style="119" customWidth="1"/>
    <col min="1060" max="1060" width="0" style="119" hidden="1" customWidth="1"/>
    <col min="1061" max="1061" width="4" style="119" customWidth="1"/>
    <col min="1062" max="1310" width="9.140625" style="119"/>
    <col min="1311" max="1311" width="5.28515625" style="119" customWidth="1"/>
    <col min="1312" max="1312" width="35.85546875" style="119" customWidth="1"/>
    <col min="1313" max="1313" width="18.140625" style="119" customWidth="1"/>
    <col min="1314" max="1314" width="12.85546875" style="119" customWidth="1"/>
    <col min="1315" max="1315" width="17" style="119" customWidth="1"/>
    <col min="1316" max="1316" width="0" style="119" hidden="1" customWidth="1"/>
    <col min="1317" max="1317" width="4" style="119" customWidth="1"/>
    <col min="1318" max="1566" width="9.140625" style="119"/>
    <col min="1567" max="1567" width="5.28515625" style="119" customWidth="1"/>
    <col min="1568" max="1568" width="35.85546875" style="119" customWidth="1"/>
    <col min="1569" max="1569" width="18.140625" style="119" customWidth="1"/>
    <col min="1570" max="1570" width="12.85546875" style="119" customWidth="1"/>
    <col min="1571" max="1571" width="17" style="119" customWidth="1"/>
    <col min="1572" max="1572" width="0" style="119" hidden="1" customWidth="1"/>
    <col min="1573" max="1573" width="4" style="119" customWidth="1"/>
    <col min="1574" max="1822" width="9.140625" style="119"/>
    <col min="1823" max="1823" width="5.28515625" style="119" customWidth="1"/>
    <col min="1824" max="1824" width="35.85546875" style="119" customWidth="1"/>
    <col min="1825" max="1825" width="18.140625" style="119" customWidth="1"/>
    <col min="1826" max="1826" width="12.85546875" style="119" customWidth="1"/>
    <col min="1827" max="1827" width="17" style="119" customWidth="1"/>
    <col min="1828" max="1828" width="0" style="119" hidden="1" customWidth="1"/>
    <col min="1829" max="1829" width="4" style="119" customWidth="1"/>
    <col min="1830" max="2078" width="9.140625" style="119"/>
    <col min="2079" max="2079" width="5.28515625" style="119" customWidth="1"/>
    <col min="2080" max="2080" width="35.85546875" style="119" customWidth="1"/>
    <col min="2081" max="2081" width="18.140625" style="119" customWidth="1"/>
    <col min="2082" max="2082" width="12.85546875" style="119" customWidth="1"/>
    <col min="2083" max="2083" width="17" style="119" customWidth="1"/>
    <col min="2084" max="2084" width="0" style="119" hidden="1" customWidth="1"/>
    <col min="2085" max="2085" width="4" style="119" customWidth="1"/>
    <col min="2086" max="2334" width="9.140625" style="119"/>
    <col min="2335" max="2335" width="5.28515625" style="119" customWidth="1"/>
    <col min="2336" max="2336" width="35.85546875" style="119" customWidth="1"/>
    <col min="2337" max="2337" width="18.140625" style="119" customWidth="1"/>
    <col min="2338" max="2338" width="12.85546875" style="119" customWidth="1"/>
    <col min="2339" max="2339" width="17" style="119" customWidth="1"/>
    <col min="2340" max="2340" width="0" style="119" hidden="1" customWidth="1"/>
    <col min="2341" max="2341" width="4" style="119" customWidth="1"/>
    <col min="2342" max="2590" width="9.140625" style="119"/>
    <col min="2591" max="2591" width="5.28515625" style="119" customWidth="1"/>
    <col min="2592" max="2592" width="35.85546875" style="119" customWidth="1"/>
    <col min="2593" max="2593" width="18.140625" style="119" customWidth="1"/>
    <col min="2594" max="2594" width="12.85546875" style="119" customWidth="1"/>
    <col min="2595" max="2595" width="17" style="119" customWidth="1"/>
    <col min="2596" max="2596" width="0" style="119" hidden="1" customWidth="1"/>
    <col min="2597" max="2597" width="4" style="119" customWidth="1"/>
    <col min="2598" max="2846" width="9.140625" style="119"/>
    <col min="2847" max="2847" width="5.28515625" style="119" customWidth="1"/>
    <col min="2848" max="2848" width="35.85546875" style="119" customWidth="1"/>
    <col min="2849" max="2849" width="18.140625" style="119" customWidth="1"/>
    <col min="2850" max="2850" width="12.85546875" style="119" customWidth="1"/>
    <col min="2851" max="2851" width="17" style="119" customWidth="1"/>
    <col min="2852" max="2852" width="0" style="119" hidden="1" customWidth="1"/>
    <col min="2853" max="2853" width="4" style="119" customWidth="1"/>
    <col min="2854" max="3102" width="9.140625" style="119"/>
    <col min="3103" max="3103" width="5.28515625" style="119" customWidth="1"/>
    <col min="3104" max="3104" width="35.85546875" style="119" customWidth="1"/>
    <col min="3105" max="3105" width="18.140625" style="119" customWidth="1"/>
    <col min="3106" max="3106" width="12.85546875" style="119" customWidth="1"/>
    <col min="3107" max="3107" width="17" style="119" customWidth="1"/>
    <col min="3108" max="3108" width="0" style="119" hidden="1" customWidth="1"/>
    <col min="3109" max="3109" width="4" style="119" customWidth="1"/>
    <col min="3110" max="3358" width="9.140625" style="119"/>
    <col min="3359" max="3359" width="5.28515625" style="119" customWidth="1"/>
    <col min="3360" max="3360" width="35.85546875" style="119" customWidth="1"/>
    <col min="3361" max="3361" width="18.140625" style="119" customWidth="1"/>
    <col min="3362" max="3362" width="12.85546875" style="119" customWidth="1"/>
    <col min="3363" max="3363" width="17" style="119" customWidth="1"/>
    <col min="3364" max="3364" width="0" style="119" hidden="1" customWidth="1"/>
    <col min="3365" max="3365" width="4" style="119" customWidth="1"/>
    <col min="3366" max="3614" width="9.140625" style="119"/>
    <col min="3615" max="3615" width="5.28515625" style="119" customWidth="1"/>
    <col min="3616" max="3616" width="35.85546875" style="119" customWidth="1"/>
    <col min="3617" max="3617" width="18.140625" style="119" customWidth="1"/>
    <col min="3618" max="3618" width="12.85546875" style="119" customWidth="1"/>
    <col min="3619" max="3619" width="17" style="119" customWidth="1"/>
    <col min="3620" max="3620" width="0" style="119" hidden="1" customWidth="1"/>
    <col min="3621" max="3621" width="4" style="119" customWidth="1"/>
    <col min="3622" max="3870" width="9.140625" style="119"/>
    <col min="3871" max="3871" width="5.28515625" style="119" customWidth="1"/>
    <col min="3872" max="3872" width="35.85546875" style="119" customWidth="1"/>
    <col min="3873" max="3873" width="18.140625" style="119" customWidth="1"/>
    <col min="3874" max="3874" width="12.85546875" style="119" customWidth="1"/>
    <col min="3875" max="3875" width="17" style="119" customWidth="1"/>
    <col min="3876" max="3876" width="0" style="119" hidden="1" customWidth="1"/>
    <col min="3877" max="3877" width="4" style="119" customWidth="1"/>
    <col min="3878" max="4126" width="9.140625" style="119"/>
    <col min="4127" max="4127" width="5.28515625" style="119" customWidth="1"/>
    <col min="4128" max="4128" width="35.85546875" style="119" customWidth="1"/>
    <col min="4129" max="4129" width="18.140625" style="119" customWidth="1"/>
    <col min="4130" max="4130" width="12.85546875" style="119" customWidth="1"/>
    <col min="4131" max="4131" width="17" style="119" customWidth="1"/>
    <col min="4132" max="4132" width="0" style="119" hidden="1" customWidth="1"/>
    <col min="4133" max="4133" width="4" style="119" customWidth="1"/>
    <col min="4134" max="4382" width="9.140625" style="119"/>
    <col min="4383" max="4383" width="5.28515625" style="119" customWidth="1"/>
    <col min="4384" max="4384" width="35.85546875" style="119" customWidth="1"/>
    <col min="4385" max="4385" width="18.140625" style="119" customWidth="1"/>
    <col min="4386" max="4386" width="12.85546875" style="119" customWidth="1"/>
    <col min="4387" max="4387" width="17" style="119" customWidth="1"/>
    <col min="4388" max="4388" width="0" style="119" hidden="1" customWidth="1"/>
    <col min="4389" max="4389" width="4" style="119" customWidth="1"/>
    <col min="4390" max="4638" width="9.140625" style="119"/>
    <col min="4639" max="4639" width="5.28515625" style="119" customWidth="1"/>
    <col min="4640" max="4640" width="35.85546875" style="119" customWidth="1"/>
    <col min="4641" max="4641" width="18.140625" style="119" customWidth="1"/>
    <col min="4642" max="4642" width="12.85546875" style="119" customWidth="1"/>
    <col min="4643" max="4643" width="17" style="119" customWidth="1"/>
    <col min="4644" max="4644" width="0" style="119" hidden="1" customWidth="1"/>
    <col min="4645" max="4645" width="4" style="119" customWidth="1"/>
    <col min="4646" max="4894" width="9.140625" style="119"/>
    <col min="4895" max="4895" width="5.28515625" style="119" customWidth="1"/>
    <col min="4896" max="4896" width="35.85546875" style="119" customWidth="1"/>
    <col min="4897" max="4897" width="18.140625" style="119" customWidth="1"/>
    <col min="4898" max="4898" width="12.85546875" style="119" customWidth="1"/>
    <col min="4899" max="4899" width="17" style="119" customWidth="1"/>
    <col min="4900" max="4900" width="0" style="119" hidden="1" customWidth="1"/>
    <col min="4901" max="4901" width="4" style="119" customWidth="1"/>
    <col min="4902" max="5150" width="9.140625" style="119"/>
    <col min="5151" max="5151" width="5.28515625" style="119" customWidth="1"/>
    <col min="5152" max="5152" width="35.85546875" style="119" customWidth="1"/>
    <col min="5153" max="5153" width="18.140625" style="119" customWidth="1"/>
    <col min="5154" max="5154" width="12.85546875" style="119" customWidth="1"/>
    <col min="5155" max="5155" width="17" style="119" customWidth="1"/>
    <col min="5156" max="5156" width="0" style="119" hidden="1" customWidth="1"/>
    <col min="5157" max="5157" width="4" style="119" customWidth="1"/>
    <col min="5158" max="5406" width="9.140625" style="119"/>
    <col min="5407" max="5407" width="5.28515625" style="119" customWidth="1"/>
    <col min="5408" max="5408" width="35.85546875" style="119" customWidth="1"/>
    <col min="5409" max="5409" width="18.140625" style="119" customWidth="1"/>
    <col min="5410" max="5410" width="12.85546875" style="119" customWidth="1"/>
    <col min="5411" max="5411" width="17" style="119" customWidth="1"/>
    <col min="5412" max="5412" width="0" style="119" hidden="1" customWidth="1"/>
    <col min="5413" max="5413" width="4" style="119" customWidth="1"/>
    <col min="5414" max="5662" width="9.140625" style="119"/>
    <col min="5663" max="5663" width="5.28515625" style="119" customWidth="1"/>
    <col min="5664" max="5664" width="35.85546875" style="119" customWidth="1"/>
    <col min="5665" max="5665" width="18.140625" style="119" customWidth="1"/>
    <col min="5666" max="5666" width="12.85546875" style="119" customWidth="1"/>
    <col min="5667" max="5667" width="17" style="119" customWidth="1"/>
    <col min="5668" max="5668" width="0" style="119" hidden="1" customWidth="1"/>
    <col min="5669" max="5669" width="4" style="119" customWidth="1"/>
    <col min="5670" max="5918" width="9.140625" style="119"/>
    <col min="5919" max="5919" width="5.28515625" style="119" customWidth="1"/>
    <col min="5920" max="5920" width="35.85546875" style="119" customWidth="1"/>
    <col min="5921" max="5921" width="18.140625" style="119" customWidth="1"/>
    <col min="5922" max="5922" width="12.85546875" style="119" customWidth="1"/>
    <col min="5923" max="5923" width="17" style="119" customWidth="1"/>
    <col min="5924" max="5924" width="0" style="119" hidden="1" customWidth="1"/>
    <col min="5925" max="5925" width="4" style="119" customWidth="1"/>
    <col min="5926" max="6174" width="9.140625" style="119"/>
    <col min="6175" max="6175" width="5.28515625" style="119" customWidth="1"/>
    <col min="6176" max="6176" width="35.85546875" style="119" customWidth="1"/>
    <col min="6177" max="6177" width="18.140625" style="119" customWidth="1"/>
    <col min="6178" max="6178" width="12.85546875" style="119" customWidth="1"/>
    <col min="6179" max="6179" width="17" style="119" customWidth="1"/>
    <col min="6180" max="6180" width="0" style="119" hidden="1" customWidth="1"/>
    <col min="6181" max="6181" width="4" style="119" customWidth="1"/>
    <col min="6182" max="6430" width="9.140625" style="119"/>
    <col min="6431" max="6431" width="5.28515625" style="119" customWidth="1"/>
    <col min="6432" max="6432" width="35.85546875" style="119" customWidth="1"/>
    <col min="6433" max="6433" width="18.140625" style="119" customWidth="1"/>
    <col min="6434" max="6434" width="12.85546875" style="119" customWidth="1"/>
    <col min="6435" max="6435" width="17" style="119" customWidth="1"/>
    <col min="6436" max="6436" width="0" style="119" hidden="1" customWidth="1"/>
    <col min="6437" max="6437" width="4" style="119" customWidth="1"/>
    <col min="6438" max="6686" width="9.140625" style="119"/>
    <col min="6687" max="6687" width="5.28515625" style="119" customWidth="1"/>
    <col min="6688" max="6688" width="35.85546875" style="119" customWidth="1"/>
    <col min="6689" max="6689" width="18.140625" style="119" customWidth="1"/>
    <col min="6690" max="6690" width="12.85546875" style="119" customWidth="1"/>
    <col min="6691" max="6691" width="17" style="119" customWidth="1"/>
    <col min="6692" max="6692" width="0" style="119" hidden="1" customWidth="1"/>
    <col min="6693" max="6693" width="4" style="119" customWidth="1"/>
    <col min="6694" max="6942" width="9.140625" style="119"/>
    <col min="6943" max="6943" width="5.28515625" style="119" customWidth="1"/>
    <col min="6944" max="6944" width="35.85546875" style="119" customWidth="1"/>
    <col min="6945" max="6945" width="18.140625" style="119" customWidth="1"/>
    <col min="6946" max="6946" width="12.85546875" style="119" customWidth="1"/>
    <col min="6947" max="6947" width="17" style="119" customWidth="1"/>
    <col min="6948" max="6948" width="0" style="119" hidden="1" customWidth="1"/>
    <col min="6949" max="6949" width="4" style="119" customWidth="1"/>
    <col min="6950" max="7198" width="9.140625" style="119"/>
    <col min="7199" max="7199" width="5.28515625" style="119" customWidth="1"/>
    <col min="7200" max="7200" width="35.85546875" style="119" customWidth="1"/>
    <col min="7201" max="7201" width="18.140625" style="119" customWidth="1"/>
    <col min="7202" max="7202" width="12.85546875" style="119" customWidth="1"/>
    <col min="7203" max="7203" width="17" style="119" customWidth="1"/>
    <col min="7204" max="7204" width="0" style="119" hidden="1" customWidth="1"/>
    <col min="7205" max="7205" width="4" style="119" customWidth="1"/>
    <col min="7206" max="7454" width="9.140625" style="119"/>
    <col min="7455" max="7455" width="5.28515625" style="119" customWidth="1"/>
    <col min="7456" max="7456" width="35.85546875" style="119" customWidth="1"/>
    <col min="7457" max="7457" width="18.140625" style="119" customWidth="1"/>
    <col min="7458" max="7458" width="12.85546875" style="119" customWidth="1"/>
    <col min="7459" max="7459" width="17" style="119" customWidth="1"/>
    <col min="7460" max="7460" width="0" style="119" hidden="1" customWidth="1"/>
    <col min="7461" max="7461" width="4" style="119" customWidth="1"/>
    <col min="7462" max="7710" width="9.140625" style="119"/>
    <col min="7711" max="7711" width="5.28515625" style="119" customWidth="1"/>
    <col min="7712" max="7712" width="35.85546875" style="119" customWidth="1"/>
    <col min="7713" max="7713" width="18.140625" style="119" customWidth="1"/>
    <col min="7714" max="7714" width="12.85546875" style="119" customWidth="1"/>
    <col min="7715" max="7715" width="17" style="119" customWidth="1"/>
    <col min="7716" max="7716" width="0" style="119" hidden="1" customWidth="1"/>
    <col min="7717" max="7717" width="4" style="119" customWidth="1"/>
    <col min="7718" max="7966" width="9.140625" style="119"/>
    <col min="7967" max="7967" width="5.28515625" style="119" customWidth="1"/>
    <col min="7968" max="7968" width="35.85546875" style="119" customWidth="1"/>
    <col min="7969" max="7969" width="18.140625" style="119" customWidth="1"/>
    <col min="7970" max="7970" width="12.85546875" style="119" customWidth="1"/>
    <col min="7971" max="7971" width="17" style="119" customWidth="1"/>
    <col min="7972" max="7972" width="0" style="119" hidden="1" customWidth="1"/>
    <col min="7973" max="7973" width="4" style="119" customWidth="1"/>
    <col min="7974" max="8222" width="9.140625" style="119"/>
    <col min="8223" max="8223" width="5.28515625" style="119" customWidth="1"/>
    <col min="8224" max="8224" width="35.85546875" style="119" customWidth="1"/>
    <col min="8225" max="8225" width="18.140625" style="119" customWidth="1"/>
    <col min="8226" max="8226" width="12.85546875" style="119" customWidth="1"/>
    <col min="8227" max="8227" width="17" style="119" customWidth="1"/>
    <col min="8228" max="8228" width="0" style="119" hidden="1" customWidth="1"/>
    <col min="8229" max="8229" width="4" style="119" customWidth="1"/>
    <col min="8230" max="8478" width="9.140625" style="119"/>
    <col min="8479" max="8479" width="5.28515625" style="119" customWidth="1"/>
    <col min="8480" max="8480" width="35.85546875" style="119" customWidth="1"/>
    <col min="8481" max="8481" width="18.140625" style="119" customWidth="1"/>
    <col min="8482" max="8482" width="12.85546875" style="119" customWidth="1"/>
    <col min="8483" max="8483" width="17" style="119" customWidth="1"/>
    <col min="8484" max="8484" width="0" style="119" hidden="1" customWidth="1"/>
    <col min="8485" max="8485" width="4" style="119" customWidth="1"/>
    <col min="8486" max="8734" width="9.140625" style="119"/>
    <col min="8735" max="8735" width="5.28515625" style="119" customWidth="1"/>
    <col min="8736" max="8736" width="35.85546875" style="119" customWidth="1"/>
    <col min="8737" max="8737" width="18.140625" style="119" customWidth="1"/>
    <col min="8738" max="8738" width="12.85546875" style="119" customWidth="1"/>
    <col min="8739" max="8739" width="17" style="119" customWidth="1"/>
    <col min="8740" max="8740" width="0" style="119" hidden="1" customWidth="1"/>
    <col min="8741" max="8741" width="4" style="119" customWidth="1"/>
    <col min="8742" max="8990" width="9.140625" style="119"/>
    <col min="8991" max="8991" width="5.28515625" style="119" customWidth="1"/>
    <col min="8992" max="8992" width="35.85546875" style="119" customWidth="1"/>
    <col min="8993" max="8993" width="18.140625" style="119" customWidth="1"/>
    <col min="8994" max="8994" width="12.85546875" style="119" customWidth="1"/>
    <col min="8995" max="8995" width="17" style="119" customWidth="1"/>
    <col min="8996" max="8996" width="0" style="119" hidden="1" customWidth="1"/>
    <col min="8997" max="8997" width="4" style="119" customWidth="1"/>
    <col min="8998" max="9246" width="9.140625" style="119"/>
    <col min="9247" max="9247" width="5.28515625" style="119" customWidth="1"/>
    <col min="9248" max="9248" width="35.85546875" style="119" customWidth="1"/>
    <col min="9249" max="9249" width="18.140625" style="119" customWidth="1"/>
    <col min="9250" max="9250" width="12.85546875" style="119" customWidth="1"/>
    <col min="9251" max="9251" width="17" style="119" customWidth="1"/>
    <col min="9252" max="9252" width="0" style="119" hidden="1" customWidth="1"/>
    <col min="9253" max="9253" width="4" style="119" customWidth="1"/>
    <col min="9254" max="9502" width="9.140625" style="119"/>
    <col min="9503" max="9503" width="5.28515625" style="119" customWidth="1"/>
    <col min="9504" max="9504" width="35.85546875" style="119" customWidth="1"/>
    <col min="9505" max="9505" width="18.140625" style="119" customWidth="1"/>
    <col min="9506" max="9506" width="12.85546875" style="119" customWidth="1"/>
    <col min="9507" max="9507" width="17" style="119" customWidth="1"/>
    <col min="9508" max="9508" width="0" style="119" hidden="1" customWidth="1"/>
    <col min="9509" max="9509" width="4" style="119" customWidth="1"/>
    <col min="9510" max="9758" width="9.140625" style="119"/>
    <col min="9759" max="9759" width="5.28515625" style="119" customWidth="1"/>
    <col min="9760" max="9760" width="35.85546875" style="119" customWidth="1"/>
    <col min="9761" max="9761" width="18.140625" style="119" customWidth="1"/>
    <col min="9762" max="9762" width="12.85546875" style="119" customWidth="1"/>
    <col min="9763" max="9763" width="17" style="119" customWidth="1"/>
    <col min="9764" max="9764" width="0" style="119" hidden="1" customWidth="1"/>
    <col min="9765" max="9765" width="4" style="119" customWidth="1"/>
    <col min="9766" max="10014" width="9.140625" style="119"/>
    <col min="10015" max="10015" width="5.28515625" style="119" customWidth="1"/>
    <col min="10016" max="10016" width="35.85546875" style="119" customWidth="1"/>
    <col min="10017" max="10017" width="18.140625" style="119" customWidth="1"/>
    <col min="10018" max="10018" width="12.85546875" style="119" customWidth="1"/>
    <col min="10019" max="10019" width="17" style="119" customWidth="1"/>
    <col min="10020" max="10020" width="0" style="119" hidden="1" customWidth="1"/>
    <col min="10021" max="10021" width="4" style="119" customWidth="1"/>
    <col min="10022" max="10270" width="9.140625" style="119"/>
    <col min="10271" max="10271" width="5.28515625" style="119" customWidth="1"/>
    <col min="10272" max="10272" width="35.85546875" style="119" customWidth="1"/>
    <col min="10273" max="10273" width="18.140625" style="119" customWidth="1"/>
    <col min="10274" max="10274" width="12.85546875" style="119" customWidth="1"/>
    <col min="10275" max="10275" width="17" style="119" customWidth="1"/>
    <col min="10276" max="10276" width="0" style="119" hidden="1" customWidth="1"/>
    <col min="10277" max="10277" width="4" style="119" customWidth="1"/>
    <col min="10278" max="10526" width="9.140625" style="119"/>
    <col min="10527" max="10527" width="5.28515625" style="119" customWidth="1"/>
    <col min="10528" max="10528" width="35.85546875" style="119" customWidth="1"/>
    <col min="10529" max="10529" width="18.140625" style="119" customWidth="1"/>
    <col min="10530" max="10530" width="12.85546875" style="119" customWidth="1"/>
    <col min="10531" max="10531" width="17" style="119" customWidth="1"/>
    <col min="10532" max="10532" width="0" style="119" hidden="1" customWidth="1"/>
    <col min="10533" max="10533" width="4" style="119" customWidth="1"/>
    <col min="10534" max="10782" width="9.140625" style="119"/>
    <col min="10783" max="10783" width="5.28515625" style="119" customWidth="1"/>
    <col min="10784" max="10784" width="35.85546875" style="119" customWidth="1"/>
    <col min="10785" max="10785" width="18.140625" style="119" customWidth="1"/>
    <col min="10786" max="10786" width="12.85546875" style="119" customWidth="1"/>
    <col min="10787" max="10787" width="17" style="119" customWidth="1"/>
    <col min="10788" max="10788" width="0" style="119" hidden="1" customWidth="1"/>
    <col min="10789" max="10789" width="4" style="119" customWidth="1"/>
    <col min="10790" max="11038" width="9.140625" style="119"/>
    <col min="11039" max="11039" width="5.28515625" style="119" customWidth="1"/>
    <col min="11040" max="11040" width="35.85546875" style="119" customWidth="1"/>
    <col min="11041" max="11041" width="18.140625" style="119" customWidth="1"/>
    <col min="11042" max="11042" width="12.85546875" style="119" customWidth="1"/>
    <col min="11043" max="11043" width="17" style="119" customWidth="1"/>
    <col min="11044" max="11044" width="0" style="119" hidden="1" customWidth="1"/>
    <col min="11045" max="11045" width="4" style="119" customWidth="1"/>
    <col min="11046" max="11294" width="9.140625" style="119"/>
    <col min="11295" max="11295" width="5.28515625" style="119" customWidth="1"/>
    <col min="11296" max="11296" width="35.85546875" style="119" customWidth="1"/>
    <col min="11297" max="11297" width="18.140625" style="119" customWidth="1"/>
    <col min="11298" max="11298" width="12.85546875" style="119" customWidth="1"/>
    <col min="11299" max="11299" width="17" style="119" customWidth="1"/>
    <col min="11300" max="11300" width="0" style="119" hidden="1" customWidth="1"/>
    <col min="11301" max="11301" width="4" style="119" customWidth="1"/>
    <col min="11302" max="11550" width="9.140625" style="119"/>
    <col min="11551" max="11551" width="5.28515625" style="119" customWidth="1"/>
    <col min="11552" max="11552" width="35.85546875" style="119" customWidth="1"/>
    <col min="11553" max="11553" width="18.140625" style="119" customWidth="1"/>
    <col min="11554" max="11554" width="12.85546875" style="119" customWidth="1"/>
    <col min="11555" max="11555" width="17" style="119" customWidth="1"/>
    <col min="11556" max="11556" width="0" style="119" hidden="1" customWidth="1"/>
    <col min="11557" max="11557" width="4" style="119" customWidth="1"/>
    <col min="11558" max="11806" width="9.140625" style="119"/>
    <col min="11807" max="11807" width="5.28515625" style="119" customWidth="1"/>
    <col min="11808" max="11808" width="35.85546875" style="119" customWidth="1"/>
    <col min="11809" max="11809" width="18.140625" style="119" customWidth="1"/>
    <col min="11810" max="11810" width="12.85546875" style="119" customWidth="1"/>
    <col min="11811" max="11811" width="17" style="119" customWidth="1"/>
    <col min="11812" max="11812" width="0" style="119" hidden="1" customWidth="1"/>
    <col min="11813" max="11813" width="4" style="119" customWidth="1"/>
    <col min="11814" max="12062" width="9.140625" style="119"/>
    <col min="12063" max="12063" width="5.28515625" style="119" customWidth="1"/>
    <col min="12064" max="12064" width="35.85546875" style="119" customWidth="1"/>
    <col min="12065" max="12065" width="18.140625" style="119" customWidth="1"/>
    <col min="12066" max="12066" width="12.85546875" style="119" customWidth="1"/>
    <col min="12067" max="12067" width="17" style="119" customWidth="1"/>
    <col min="12068" max="12068" width="0" style="119" hidden="1" customWidth="1"/>
    <col min="12069" max="12069" width="4" style="119" customWidth="1"/>
    <col min="12070" max="12318" width="9.140625" style="119"/>
    <col min="12319" max="12319" width="5.28515625" style="119" customWidth="1"/>
    <col min="12320" max="12320" width="35.85546875" style="119" customWidth="1"/>
    <col min="12321" max="12321" width="18.140625" style="119" customWidth="1"/>
    <col min="12322" max="12322" width="12.85546875" style="119" customWidth="1"/>
    <col min="12323" max="12323" width="17" style="119" customWidth="1"/>
    <col min="12324" max="12324" width="0" style="119" hidden="1" customWidth="1"/>
    <col min="12325" max="12325" width="4" style="119" customWidth="1"/>
    <col min="12326" max="12574" width="9.140625" style="119"/>
    <col min="12575" max="12575" width="5.28515625" style="119" customWidth="1"/>
    <col min="12576" max="12576" width="35.85546875" style="119" customWidth="1"/>
    <col min="12577" max="12577" width="18.140625" style="119" customWidth="1"/>
    <col min="12578" max="12578" width="12.85546875" style="119" customWidth="1"/>
    <col min="12579" max="12579" width="17" style="119" customWidth="1"/>
    <col min="12580" max="12580" width="0" style="119" hidden="1" customWidth="1"/>
    <col min="12581" max="12581" width="4" style="119" customWidth="1"/>
    <col min="12582" max="12830" width="9.140625" style="119"/>
    <col min="12831" max="12831" width="5.28515625" style="119" customWidth="1"/>
    <col min="12832" max="12832" width="35.85546875" style="119" customWidth="1"/>
    <col min="12833" max="12833" width="18.140625" style="119" customWidth="1"/>
    <col min="12834" max="12834" width="12.85546875" style="119" customWidth="1"/>
    <col min="12835" max="12835" width="17" style="119" customWidth="1"/>
    <col min="12836" max="12836" width="0" style="119" hidden="1" customWidth="1"/>
    <col min="12837" max="12837" width="4" style="119" customWidth="1"/>
    <col min="12838" max="13086" width="9.140625" style="119"/>
    <col min="13087" max="13087" width="5.28515625" style="119" customWidth="1"/>
    <col min="13088" max="13088" width="35.85546875" style="119" customWidth="1"/>
    <col min="13089" max="13089" width="18.140625" style="119" customWidth="1"/>
    <col min="13090" max="13090" width="12.85546875" style="119" customWidth="1"/>
    <col min="13091" max="13091" width="17" style="119" customWidth="1"/>
    <col min="13092" max="13092" width="0" style="119" hidden="1" customWidth="1"/>
    <col min="13093" max="13093" width="4" style="119" customWidth="1"/>
    <col min="13094" max="13342" width="9.140625" style="119"/>
    <col min="13343" max="13343" width="5.28515625" style="119" customWidth="1"/>
    <col min="13344" max="13344" width="35.85546875" style="119" customWidth="1"/>
    <col min="13345" max="13345" width="18.140625" style="119" customWidth="1"/>
    <col min="13346" max="13346" width="12.85546875" style="119" customWidth="1"/>
    <col min="13347" max="13347" width="17" style="119" customWidth="1"/>
    <col min="13348" max="13348" width="0" style="119" hidden="1" customWidth="1"/>
    <col min="13349" max="13349" width="4" style="119" customWidth="1"/>
    <col min="13350" max="13598" width="9.140625" style="119"/>
    <col min="13599" max="13599" width="5.28515625" style="119" customWidth="1"/>
    <col min="13600" max="13600" width="35.85546875" style="119" customWidth="1"/>
    <col min="13601" max="13601" width="18.140625" style="119" customWidth="1"/>
    <col min="13602" max="13602" width="12.85546875" style="119" customWidth="1"/>
    <col min="13603" max="13603" width="17" style="119" customWidth="1"/>
    <col min="13604" max="13604" width="0" style="119" hidden="1" customWidth="1"/>
    <col min="13605" max="13605" width="4" style="119" customWidth="1"/>
    <col min="13606" max="13854" width="9.140625" style="119"/>
    <col min="13855" max="13855" width="5.28515625" style="119" customWidth="1"/>
    <col min="13856" max="13856" width="35.85546875" style="119" customWidth="1"/>
    <col min="13857" max="13857" width="18.140625" style="119" customWidth="1"/>
    <col min="13858" max="13858" width="12.85546875" style="119" customWidth="1"/>
    <col min="13859" max="13859" width="17" style="119" customWidth="1"/>
    <col min="13860" max="13860" width="0" style="119" hidden="1" customWidth="1"/>
    <col min="13861" max="13861" width="4" style="119" customWidth="1"/>
    <col min="13862" max="14110" width="9.140625" style="119"/>
    <col min="14111" max="14111" width="5.28515625" style="119" customWidth="1"/>
    <col min="14112" max="14112" width="35.85546875" style="119" customWidth="1"/>
    <col min="14113" max="14113" width="18.140625" style="119" customWidth="1"/>
    <col min="14114" max="14114" width="12.85546875" style="119" customWidth="1"/>
    <col min="14115" max="14115" width="17" style="119" customWidth="1"/>
    <col min="14116" max="14116" width="0" style="119" hidden="1" customWidth="1"/>
    <col min="14117" max="14117" width="4" style="119" customWidth="1"/>
    <col min="14118" max="14366" width="9.140625" style="119"/>
    <col min="14367" max="14367" width="5.28515625" style="119" customWidth="1"/>
    <col min="14368" max="14368" width="35.85546875" style="119" customWidth="1"/>
    <col min="14369" max="14369" width="18.140625" style="119" customWidth="1"/>
    <col min="14370" max="14370" width="12.85546875" style="119" customWidth="1"/>
    <col min="14371" max="14371" width="17" style="119" customWidth="1"/>
    <col min="14372" max="14372" width="0" style="119" hidden="1" customWidth="1"/>
    <col min="14373" max="14373" width="4" style="119" customWidth="1"/>
    <col min="14374" max="14622" width="9.140625" style="119"/>
    <col min="14623" max="14623" width="5.28515625" style="119" customWidth="1"/>
    <col min="14624" max="14624" width="35.85546875" style="119" customWidth="1"/>
    <col min="14625" max="14625" width="18.140625" style="119" customWidth="1"/>
    <col min="14626" max="14626" width="12.85546875" style="119" customWidth="1"/>
    <col min="14627" max="14627" width="17" style="119" customWidth="1"/>
    <col min="14628" max="14628" width="0" style="119" hidden="1" customWidth="1"/>
    <col min="14629" max="14629" width="4" style="119" customWidth="1"/>
    <col min="14630" max="14878" width="9.140625" style="119"/>
    <col min="14879" max="14879" width="5.28515625" style="119" customWidth="1"/>
    <col min="14880" max="14880" width="35.85546875" style="119" customWidth="1"/>
    <col min="14881" max="14881" width="18.140625" style="119" customWidth="1"/>
    <col min="14882" max="14882" width="12.85546875" style="119" customWidth="1"/>
    <col min="14883" max="14883" width="17" style="119" customWidth="1"/>
    <col min="14884" max="14884" width="0" style="119" hidden="1" customWidth="1"/>
    <col min="14885" max="14885" width="4" style="119" customWidth="1"/>
    <col min="14886" max="15134" width="9.140625" style="119"/>
    <col min="15135" max="15135" width="5.28515625" style="119" customWidth="1"/>
    <col min="15136" max="15136" width="35.85546875" style="119" customWidth="1"/>
    <col min="15137" max="15137" width="18.140625" style="119" customWidth="1"/>
    <col min="15138" max="15138" width="12.85546875" style="119" customWidth="1"/>
    <col min="15139" max="15139" width="17" style="119" customWidth="1"/>
    <col min="15140" max="15140" width="0" style="119" hidden="1" customWidth="1"/>
    <col min="15141" max="15141" width="4" style="119" customWidth="1"/>
    <col min="15142" max="15390" width="9.140625" style="119"/>
    <col min="15391" max="15391" width="5.28515625" style="119" customWidth="1"/>
    <col min="15392" max="15392" width="35.85546875" style="119" customWidth="1"/>
    <col min="15393" max="15393" width="18.140625" style="119" customWidth="1"/>
    <col min="15394" max="15394" width="12.85546875" style="119" customWidth="1"/>
    <col min="15395" max="15395" width="17" style="119" customWidth="1"/>
    <col min="15396" max="15396" width="0" style="119" hidden="1" customWidth="1"/>
    <col min="15397" max="15397" width="4" style="119" customWidth="1"/>
    <col min="15398" max="15646" width="9.140625" style="119"/>
    <col min="15647" max="15647" width="5.28515625" style="119" customWidth="1"/>
    <col min="15648" max="15648" width="35.85546875" style="119" customWidth="1"/>
    <col min="15649" max="15649" width="18.140625" style="119" customWidth="1"/>
    <col min="15650" max="15650" width="12.85546875" style="119" customWidth="1"/>
    <col min="15651" max="15651" width="17" style="119" customWidth="1"/>
    <col min="15652" max="15652" width="0" style="119" hidden="1" customWidth="1"/>
    <col min="15653" max="15653" width="4" style="119" customWidth="1"/>
    <col min="15654" max="16384" width="9.140625" style="119"/>
  </cols>
  <sheetData>
    <row r="1" spans="1:12" s="48" customFormat="1" x14ac:dyDescent="0.25">
      <c r="C1" s="231" t="s">
        <v>32</v>
      </c>
      <c r="D1" s="231"/>
      <c r="E1" s="231"/>
    </row>
    <row r="2" spans="1:12" s="48" customFormat="1" ht="13.5" customHeight="1" x14ac:dyDescent="0.25">
      <c r="A2" s="107"/>
      <c r="C2" s="232" t="s">
        <v>228</v>
      </c>
      <c r="D2" s="232"/>
      <c r="E2" s="232"/>
    </row>
    <row r="3" spans="1:12" s="48" customFormat="1" ht="13.5" customHeight="1" x14ac:dyDescent="0.25">
      <c r="A3" s="107"/>
      <c r="C3" s="233" t="s">
        <v>229</v>
      </c>
      <c r="D3" s="233"/>
      <c r="E3" s="233"/>
    </row>
    <row r="4" spans="1:12" s="49" customFormat="1" ht="92.25" customHeight="1" x14ac:dyDescent="0.3">
      <c r="A4" s="234" t="s">
        <v>250</v>
      </c>
      <c r="B4" s="234"/>
      <c r="C4" s="234"/>
      <c r="D4" s="234"/>
      <c r="E4" s="234"/>
    </row>
    <row r="5" spans="1:12" s="125" customFormat="1" ht="18.75" customHeight="1" x14ac:dyDescent="0.3">
      <c r="A5" s="123"/>
      <c r="B5" s="124" t="s">
        <v>141</v>
      </c>
      <c r="C5" s="123"/>
      <c r="D5" s="123"/>
      <c r="E5" s="123"/>
      <c r="F5" s="162"/>
      <c r="G5" s="162"/>
      <c r="H5" s="162"/>
    </row>
    <row r="6" spans="1:12" s="125" customFormat="1" ht="23.25" customHeight="1" x14ac:dyDescent="0.3">
      <c r="A6" s="123"/>
      <c r="B6" s="237" t="s">
        <v>1</v>
      </c>
      <c r="C6" s="237"/>
      <c r="D6" s="237"/>
      <c r="E6" s="237"/>
      <c r="F6" s="162"/>
      <c r="G6" s="162"/>
      <c r="H6" s="162"/>
    </row>
    <row r="7" spans="1:12" s="127" customFormat="1" ht="44.25" customHeight="1" x14ac:dyDescent="0.2">
      <c r="A7" s="126" t="s">
        <v>2</v>
      </c>
      <c r="B7" s="126" t="s">
        <v>3</v>
      </c>
      <c r="C7" s="126" t="s">
        <v>4</v>
      </c>
      <c r="D7" s="126" t="s">
        <v>5</v>
      </c>
      <c r="E7" s="126" t="s">
        <v>6</v>
      </c>
      <c r="I7" s="151"/>
      <c r="J7" s="151"/>
      <c r="K7" s="151"/>
      <c r="L7" s="151"/>
    </row>
    <row r="8" spans="1:12" s="116" customFormat="1" ht="23.25" customHeight="1" x14ac:dyDescent="0.2">
      <c r="A8" s="128">
        <v>1</v>
      </c>
      <c r="B8" s="113" t="s">
        <v>7</v>
      </c>
      <c r="C8" s="114">
        <v>1</v>
      </c>
      <c r="D8" s="115">
        <v>350000</v>
      </c>
      <c r="E8" s="115">
        <f>D8*C8</f>
        <v>350000</v>
      </c>
      <c r="I8" s="178"/>
      <c r="J8" s="178"/>
      <c r="K8" s="178"/>
      <c r="L8" s="178"/>
    </row>
    <row r="9" spans="1:12" s="116" customFormat="1" ht="23.25" customHeight="1" x14ac:dyDescent="0.2">
      <c r="A9" s="128">
        <v>2</v>
      </c>
      <c r="B9" s="113" t="s">
        <v>129</v>
      </c>
      <c r="C9" s="114">
        <v>1</v>
      </c>
      <c r="D9" s="115">
        <v>190000</v>
      </c>
      <c r="E9" s="115">
        <f t="shared" ref="E9:E17" si="0">D9*C9</f>
        <v>190000</v>
      </c>
      <c r="I9" s="178"/>
      <c r="J9" s="178"/>
      <c r="K9" s="178"/>
      <c r="L9" s="178"/>
    </row>
    <row r="10" spans="1:12" s="116" customFormat="1" ht="33.75" customHeight="1" x14ac:dyDescent="0.2">
      <c r="A10" s="128">
        <v>3</v>
      </c>
      <c r="B10" s="113" t="s">
        <v>50</v>
      </c>
      <c r="C10" s="114">
        <v>1</v>
      </c>
      <c r="D10" s="115">
        <v>160000</v>
      </c>
      <c r="E10" s="115">
        <f t="shared" si="0"/>
        <v>160000</v>
      </c>
      <c r="I10" s="178"/>
      <c r="J10" s="178"/>
      <c r="K10" s="178"/>
      <c r="L10" s="178"/>
    </row>
    <row r="11" spans="1:12" s="116" customFormat="1" ht="23.25" customHeight="1" x14ac:dyDescent="0.2">
      <c r="A11" s="128">
        <v>4</v>
      </c>
      <c r="B11" s="113" t="s">
        <v>29</v>
      </c>
      <c r="C11" s="114">
        <v>1</v>
      </c>
      <c r="D11" s="115">
        <v>130000</v>
      </c>
      <c r="E11" s="115">
        <f t="shared" si="0"/>
        <v>130000</v>
      </c>
      <c r="I11" s="178"/>
      <c r="J11" s="178"/>
      <c r="K11" s="178"/>
      <c r="L11" s="178"/>
    </row>
    <row r="12" spans="1:12" s="116" customFormat="1" ht="23.25" customHeight="1" x14ac:dyDescent="0.2">
      <c r="A12" s="128">
        <v>5</v>
      </c>
      <c r="B12" s="113" t="s">
        <v>36</v>
      </c>
      <c r="C12" s="114">
        <v>8.5</v>
      </c>
      <c r="D12" s="115">
        <v>200000</v>
      </c>
      <c r="E12" s="115">
        <f t="shared" si="0"/>
        <v>1700000</v>
      </c>
      <c r="I12" s="178"/>
      <c r="J12" s="178"/>
      <c r="K12" s="178"/>
      <c r="L12" s="178"/>
    </row>
    <row r="13" spans="1:12" s="116" customFormat="1" ht="23.25" customHeight="1" x14ac:dyDescent="0.2">
      <c r="A13" s="128">
        <v>6</v>
      </c>
      <c r="B13" s="113" t="s">
        <v>13</v>
      </c>
      <c r="C13" s="114">
        <v>1</v>
      </c>
      <c r="D13" s="115">
        <v>180000</v>
      </c>
      <c r="E13" s="115">
        <f t="shared" si="0"/>
        <v>180000</v>
      </c>
      <c r="I13" s="178"/>
      <c r="J13" s="178"/>
      <c r="K13" s="178"/>
      <c r="L13" s="178"/>
    </row>
    <row r="14" spans="1:12" s="116" customFormat="1" ht="23.25" customHeight="1" x14ac:dyDescent="0.2">
      <c r="A14" s="128">
        <v>7</v>
      </c>
      <c r="B14" s="113" t="s">
        <v>21</v>
      </c>
      <c r="C14" s="114">
        <v>2</v>
      </c>
      <c r="D14" s="115">
        <v>115000</v>
      </c>
      <c r="E14" s="115">
        <f t="shared" si="0"/>
        <v>230000</v>
      </c>
      <c r="I14" s="178"/>
      <c r="J14" s="178"/>
      <c r="K14" s="178"/>
      <c r="L14" s="178"/>
    </row>
    <row r="15" spans="1:12" s="116" customFormat="1" ht="23.25" customHeight="1" x14ac:dyDescent="0.2">
      <c r="A15" s="128">
        <v>8</v>
      </c>
      <c r="B15" s="113" t="s">
        <v>51</v>
      </c>
      <c r="C15" s="114">
        <v>1</v>
      </c>
      <c r="D15" s="115">
        <v>115000</v>
      </c>
      <c r="E15" s="115">
        <f t="shared" si="0"/>
        <v>115000</v>
      </c>
      <c r="I15" s="178"/>
      <c r="J15" s="178"/>
      <c r="K15" s="178"/>
      <c r="L15" s="178"/>
    </row>
    <row r="16" spans="1:12" s="116" customFormat="1" ht="23.25" customHeight="1" x14ac:dyDescent="0.2">
      <c r="A16" s="128">
        <v>9</v>
      </c>
      <c r="B16" s="113" t="s">
        <v>22</v>
      </c>
      <c r="C16" s="114">
        <v>3</v>
      </c>
      <c r="D16" s="115">
        <v>115000</v>
      </c>
      <c r="E16" s="115">
        <f t="shared" si="0"/>
        <v>345000</v>
      </c>
      <c r="I16" s="178"/>
      <c r="J16" s="178"/>
      <c r="K16" s="178"/>
      <c r="L16" s="178"/>
    </row>
    <row r="17" spans="1:12" s="116" customFormat="1" ht="23.25" customHeight="1" x14ac:dyDescent="0.2">
      <c r="A17" s="128">
        <v>10</v>
      </c>
      <c r="B17" s="113" t="s">
        <v>23</v>
      </c>
      <c r="C17" s="114">
        <v>1</v>
      </c>
      <c r="D17" s="115">
        <v>115000</v>
      </c>
      <c r="E17" s="115">
        <f t="shared" si="0"/>
        <v>115000</v>
      </c>
      <c r="I17" s="178"/>
      <c r="J17" s="178"/>
      <c r="K17" s="178"/>
      <c r="L17" s="178"/>
    </row>
    <row r="18" spans="1:12" s="135" customFormat="1" ht="23.25" customHeight="1" x14ac:dyDescent="0.25">
      <c r="A18" s="130"/>
      <c r="B18" s="131" t="s">
        <v>24</v>
      </c>
      <c r="C18" s="139">
        <f>SUM(C8:C17)</f>
        <v>20.5</v>
      </c>
      <c r="D18" s="133"/>
      <c r="E18" s="133">
        <f>SUM(E8:E17)</f>
        <v>3515000</v>
      </c>
      <c r="F18" s="170">
        <f>SUM(F8:F16)</f>
        <v>0</v>
      </c>
      <c r="G18" s="170"/>
      <c r="H18" s="170"/>
      <c r="I18" s="224"/>
      <c r="J18" s="192"/>
      <c r="K18" s="152"/>
      <c r="L18" s="192"/>
    </row>
    <row r="19" spans="1:12" x14ac:dyDescent="0.25">
      <c r="I19" s="225"/>
      <c r="J19" s="225"/>
      <c r="K19" s="225"/>
      <c r="L19" s="225"/>
    </row>
  </sheetData>
  <mergeCells count="5">
    <mergeCell ref="A4:E4"/>
    <mergeCell ref="B6:E6"/>
    <mergeCell ref="C1:E1"/>
    <mergeCell ref="C2:E2"/>
    <mergeCell ref="C3:E3"/>
  </mergeCells>
  <pageMargins left="0.75" right="0.25" top="0.5" bottom="0" header="0.5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76"/>
  <sheetViews>
    <sheetView zoomScaleNormal="100" workbookViewId="0">
      <selection activeCell="G8" sqref="G8"/>
    </sheetView>
  </sheetViews>
  <sheetFormatPr defaultRowHeight="13.5" x14ac:dyDescent="0.25"/>
  <cols>
    <col min="1" max="1" width="5.28515625" style="119" customWidth="1"/>
    <col min="2" max="2" width="33.140625" style="119" customWidth="1"/>
    <col min="3" max="6" width="14.7109375" style="119" customWidth="1"/>
    <col min="7" max="7" width="12.5703125" style="119" customWidth="1"/>
    <col min="8" max="8" width="15.28515625" style="119" customWidth="1"/>
    <col min="9" max="203" width="9.140625" style="119"/>
    <col min="204" max="204" width="5.28515625" style="119" customWidth="1"/>
    <col min="205" max="205" width="40.5703125" style="119" customWidth="1"/>
    <col min="206" max="206" width="17.28515625" style="119" customWidth="1"/>
    <col min="207" max="207" width="12.85546875" style="119" customWidth="1"/>
    <col min="208" max="208" width="12.28515625" style="119" customWidth="1"/>
    <col min="209" max="209" width="5.28515625" style="119" customWidth="1"/>
    <col min="210" max="459" width="9.140625" style="119"/>
    <col min="460" max="460" width="5.28515625" style="119" customWidth="1"/>
    <col min="461" max="461" width="40.5703125" style="119" customWidth="1"/>
    <col min="462" max="462" width="17.28515625" style="119" customWidth="1"/>
    <col min="463" max="463" width="12.85546875" style="119" customWidth="1"/>
    <col min="464" max="464" width="12.28515625" style="119" customWidth="1"/>
    <col min="465" max="465" width="5.28515625" style="119" customWidth="1"/>
    <col min="466" max="715" width="9.140625" style="119"/>
    <col min="716" max="716" width="5.28515625" style="119" customWidth="1"/>
    <col min="717" max="717" width="40.5703125" style="119" customWidth="1"/>
    <col min="718" max="718" width="17.28515625" style="119" customWidth="1"/>
    <col min="719" max="719" width="12.85546875" style="119" customWidth="1"/>
    <col min="720" max="720" width="12.28515625" style="119" customWidth="1"/>
    <col min="721" max="721" width="5.28515625" style="119" customWidth="1"/>
    <col min="722" max="971" width="9.140625" style="119"/>
    <col min="972" max="972" width="5.28515625" style="119" customWidth="1"/>
    <col min="973" max="973" width="40.5703125" style="119" customWidth="1"/>
    <col min="974" max="974" width="17.28515625" style="119" customWidth="1"/>
    <col min="975" max="975" width="12.85546875" style="119" customWidth="1"/>
    <col min="976" max="976" width="12.28515625" style="119" customWidth="1"/>
    <col min="977" max="977" width="5.28515625" style="119" customWidth="1"/>
    <col min="978" max="1227" width="9.140625" style="119"/>
    <col min="1228" max="1228" width="5.28515625" style="119" customWidth="1"/>
    <col min="1229" max="1229" width="40.5703125" style="119" customWidth="1"/>
    <col min="1230" max="1230" width="17.28515625" style="119" customWidth="1"/>
    <col min="1231" max="1231" width="12.85546875" style="119" customWidth="1"/>
    <col min="1232" max="1232" width="12.28515625" style="119" customWidth="1"/>
    <col min="1233" max="1233" width="5.28515625" style="119" customWidth="1"/>
    <col min="1234" max="1483" width="9.140625" style="119"/>
    <col min="1484" max="1484" width="5.28515625" style="119" customWidth="1"/>
    <col min="1485" max="1485" width="40.5703125" style="119" customWidth="1"/>
    <col min="1486" max="1486" width="17.28515625" style="119" customWidth="1"/>
    <col min="1487" max="1487" width="12.85546875" style="119" customWidth="1"/>
    <col min="1488" max="1488" width="12.28515625" style="119" customWidth="1"/>
    <col min="1489" max="1489" width="5.28515625" style="119" customWidth="1"/>
    <col min="1490" max="1739" width="9.140625" style="119"/>
    <col min="1740" max="1740" width="5.28515625" style="119" customWidth="1"/>
    <col min="1741" max="1741" width="40.5703125" style="119" customWidth="1"/>
    <col min="1742" max="1742" width="17.28515625" style="119" customWidth="1"/>
    <col min="1743" max="1743" width="12.85546875" style="119" customWidth="1"/>
    <col min="1744" max="1744" width="12.28515625" style="119" customWidth="1"/>
    <col min="1745" max="1745" width="5.28515625" style="119" customWidth="1"/>
    <col min="1746" max="1995" width="9.140625" style="119"/>
    <col min="1996" max="1996" width="5.28515625" style="119" customWidth="1"/>
    <col min="1997" max="1997" width="40.5703125" style="119" customWidth="1"/>
    <col min="1998" max="1998" width="17.28515625" style="119" customWidth="1"/>
    <col min="1999" max="1999" width="12.85546875" style="119" customWidth="1"/>
    <col min="2000" max="2000" width="12.28515625" style="119" customWidth="1"/>
    <col min="2001" max="2001" width="5.28515625" style="119" customWidth="1"/>
    <col min="2002" max="2251" width="9.140625" style="119"/>
    <col min="2252" max="2252" width="5.28515625" style="119" customWidth="1"/>
    <col min="2253" max="2253" width="40.5703125" style="119" customWidth="1"/>
    <col min="2254" max="2254" width="17.28515625" style="119" customWidth="1"/>
    <col min="2255" max="2255" width="12.85546875" style="119" customWidth="1"/>
    <col min="2256" max="2256" width="12.28515625" style="119" customWidth="1"/>
    <col min="2257" max="2257" width="5.28515625" style="119" customWidth="1"/>
    <col min="2258" max="2507" width="9.140625" style="119"/>
    <col min="2508" max="2508" width="5.28515625" style="119" customWidth="1"/>
    <col min="2509" max="2509" width="40.5703125" style="119" customWidth="1"/>
    <col min="2510" max="2510" width="17.28515625" style="119" customWidth="1"/>
    <col min="2511" max="2511" width="12.85546875" style="119" customWidth="1"/>
    <col min="2512" max="2512" width="12.28515625" style="119" customWidth="1"/>
    <col min="2513" max="2513" width="5.28515625" style="119" customWidth="1"/>
    <col min="2514" max="2763" width="9.140625" style="119"/>
    <col min="2764" max="2764" width="5.28515625" style="119" customWidth="1"/>
    <col min="2765" max="2765" width="40.5703125" style="119" customWidth="1"/>
    <col min="2766" max="2766" width="17.28515625" style="119" customWidth="1"/>
    <col min="2767" max="2767" width="12.85546875" style="119" customWidth="1"/>
    <col min="2768" max="2768" width="12.28515625" style="119" customWidth="1"/>
    <col min="2769" max="2769" width="5.28515625" style="119" customWidth="1"/>
    <col min="2770" max="3019" width="9.140625" style="119"/>
    <col min="3020" max="3020" width="5.28515625" style="119" customWidth="1"/>
    <col min="3021" max="3021" width="40.5703125" style="119" customWidth="1"/>
    <col min="3022" max="3022" width="17.28515625" style="119" customWidth="1"/>
    <col min="3023" max="3023" width="12.85546875" style="119" customWidth="1"/>
    <col min="3024" max="3024" width="12.28515625" style="119" customWidth="1"/>
    <col min="3025" max="3025" width="5.28515625" style="119" customWidth="1"/>
    <col min="3026" max="3275" width="9.140625" style="119"/>
    <col min="3276" max="3276" width="5.28515625" style="119" customWidth="1"/>
    <col min="3277" max="3277" width="40.5703125" style="119" customWidth="1"/>
    <col min="3278" max="3278" width="17.28515625" style="119" customWidth="1"/>
    <col min="3279" max="3279" width="12.85546875" style="119" customWidth="1"/>
    <col min="3280" max="3280" width="12.28515625" style="119" customWidth="1"/>
    <col min="3281" max="3281" width="5.28515625" style="119" customWidth="1"/>
    <col min="3282" max="3531" width="9.140625" style="119"/>
    <col min="3532" max="3532" width="5.28515625" style="119" customWidth="1"/>
    <col min="3533" max="3533" width="40.5703125" style="119" customWidth="1"/>
    <col min="3534" max="3534" width="17.28515625" style="119" customWidth="1"/>
    <col min="3535" max="3535" width="12.85546875" style="119" customWidth="1"/>
    <col min="3536" max="3536" width="12.28515625" style="119" customWidth="1"/>
    <col min="3537" max="3537" width="5.28515625" style="119" customWidth="1"/>
    <col min="3538" max="3787" width="9.140625" style="119"/>
    <col min="3788" max="3788" width="5.28515625" style="119" customWidth="1"/>
    <col min="3789" max="3789" width="40.5703125" style="119" customWidth="1"/>
    <col min="3790" max="3790" width="17.28515625" style="119" customWidth="1"/>
    <col min="3791" max="3791" width="12.85546875" style="119" customWidth="1"/>
    <col min="3792" max="3792" width="12.28515625" style="119" customWidth="1"/>
    <col min="3793" max="3793" width="5.28515625" style="119" customWidth="1"/>
    <col min="3794" max="4043" width="9.140625" style="119"/>
    <col min="4044" max="4044" width="5.28515625" style="119" customWidth="1"/>
    <col min="4045" max="4045" width="40.5703125" style="119" customWidth="1"/>
    <col min="4046" max="4046" width="17.28515625" style="119" customWidth="1"/>
    <col min="4047" max="4047" width="12.85546875" style="119" customWidth="1"/>
    <col min="4048" max="4048" width="12.28515625" style="119" customWidth="1"/>
    <col min="4049" max="4049" width="5.28515625" style="119" customWidth="1"/>
    <col min="4050" max="4299" width="9.140625" style="119"/>
    <col min="4300" max="4300" width="5.28515625" style="119" customWidth="1"/>
    <col min="4301" max="4301" width="40.5703125" style="119" customWidth="1"/>
    <col min="4302" max="4302" width="17.28515625" style="119" customWidth="1"/>
    <col min="4303" max="4303" width="12.85546875" style="119" customWidth="1"/>
    <col min="4304" max="4304" width="12.28515625" style="119" customWidth="1"/>
    <col min="4305" max="4305" width="5.28515625" style="119" customWidth="1"/>
    <col min="4306" max="4555" width="9.140625" style="119"/>
    <col min="4556" max="4556" width="5.28515625" style="119" customWidth="1"/>
    <col min="4557" max="4557" width="40.5703125" style="119" customWidth="1"/>
    <col min="4558" max="4558" width="17.28515625" style="119" customWidth="1"/>
    <col min="4559" max="4559" width="12.85546875" style="119" customWidth="1"/>
    <col min="4560" max="4560" width="12.28515625" style="119" customWidth="1"/>
    <col min="4561" max="4561" width="5.28515625" style="119" customWidth="1"/>
    <col min="4562" max="4811" width="9.140625" style="119"/>
    <col min="4812" max="4812" width="5.28515625" style="119" customWidth="1"/>
    <col min="4813" max="4813" width="40.5703125" style="119" customWidth="1"/>
    <col min="4814" max="4814" width="17.28515625" style="119" customWidth="1"/>
    <col min="4815" max="4815" width="12.85546875" style="119" customWidth="1"/>
    <col min="4816" max="4816" width="12.28515625" style="119" customWidth="1"/>
    <col min="4817" max="4817" width="5.28515625" style="119" customWidth="1"/>
    <col min="4818" max="5067" width="9.140625" style="119"/>
    <col min="5068" max="5068" width="5.28515625" style="119" customWidth="1"/>
    <col min="5069" max="5069" width="40.5703125" style="119" customWidth="1"/>
    <col min="5070" max="5070" width="17.28515625" style="119" customWidth="1"/>
    <col min="5071" max="5071" width="12.85546875" style="119" customWidth="1"/>
    <col min="5072" max="5072" width="12.28515625" style="119" customWidth="1"/>
    <col min="5073" max="5073" width="5.28515625" style="119" customWidth="1"/>
    <col min="5074" max="5323" width="9.140625" style="119"/>
    <col min="5324" max="5324" width="5.28515625" style="119" customWidth="1"/>
    <col min="5325" max="5325" width="40.5703125" style="119" customWidth="1"/>
    <col min="5326" max="5326" width="17.28515625" style="119" customWidth="1"/>
    <col min="5327" max="5327" width="12.85546875" style="119" customWidth="1"/>
    <col min="5328" max="5328" width="12.28515625" style="119" customWidth="1"/>
    <col min="5329" max="5329" width="5.28515625" style="119" customWidth="1"/>
    <col min="5330" max="5579" width="9.140625" style="119"/>
    <col min="5580" max="5580" width="5.28515625" style="119" customWidth="1"/>
    <col min="5581" max="5581" width="40.5703125" style="119" customWidth="1"/>
    <col min="5582" max="5582" width="17.28515625" style="119" customWidth="1"/>
    <col min="5583" max="5583" width="12.85546875" style="119" customWidth="1"/>
    <col min="5584" max="5584" width="12.28515625" style="119" customWidth="1"/>
    <col min="5585" max="5585" width="5.28515625" style="119" customWidth="1"/>
    <col min="5586" max="5835" width="9.140625" style="119"/>
    <col min="5836" max="5836" width="5.28515625" style="119" customWidth="1"/>
    <col min="5837" max="5837" width="40.5703125" style="119" customWidth="1"/>
    <col min="5838" max="5838" width="17.28515625" style="119" customWidth="1"/>
    <col min="5839" max="5839" width="12.85546875" style="119" customWidth="1"/>
    <col min="5840" max="5840" width="12.28515625" style="119" customWidth="1"/>
    <col min="5841" max="5841" width="5.28515625" style="119" customWidth="1"/>
    <col min="5842" max="6091" width="9.140625" style="119"/>
    <col min="6092" max="6092" width="5.28515625" style="119" customWidth="1"/>
    <col min="6093" max="6093" width="40.5703125" style="119" customWidth="1"/>
    <col min="6094" max="6094" width="17.28515625" style="119" customWidth="1"/>
    <col min="6095" max="6095" width="12.85546875" style="119" customWidth="1"/>
    <col min="6096" max="6096" width="12.28515625" style="119" customWidth="1"/>
    <col min="6097" max="6097" width="5.28515625" style="119" customWidth="1"/>
    <col min="6098" max="6347" width="9.140625" style="119"/>
    <col min="6348" max="6348" width="5.28515625" style="119" customWidth="1"/>
    <col min="6349" max="6349" width="40.5703125" style="119" customWidth="1"/>
    <col min="6350" max="6350" width="17.28515625" style="119" customWidth="1"/>
    <col min="6351" max="6351" width="12.85546875" style="119" customWidth="1"/>
    <col min="6352" max="6352" width="12.28515625" style="119" customWidth="1"/>
    <col min="6353" max="6353" width="5.28515625" style="119" customWidth="1"/>
    <col min="6354" max="6603" width="9.140625" style="119"/>
    <col min="6604" max="6604" width="5.28515625" style="119" customWidth="1"/>
    <col min="6605" max="6605" width="40.5703125" style="119" customWidth="1"/>
    <col min="6606" max="6606" width="17.28515625" style="119" customWidth="1"/>
    <col min="6607" max="6607" width="12.85546875" style="119" customWidth="1"/>
    <col min="6608" max="6608" width="12.28515625" style="119" customWidth="1"/>
    <col min="6609" max="6609" width="5.28515625" style="119" customWidth="1"/>
    <col min="6610" max="6859" width="9.140625" style="119"/>
    <col min="6860" max="6860" width="5.28515625" style="119" customWidth="1"/>
    <col min="6861" max="6861" width="40.5703125" style="119" customWidth="1"/>
    <col min="6862" max="6862" width="17.28515625" style="119" customWidth="1"/>
    <col min="6863" max="6863" width="12.85546875" style="119" customWidth="1"/>
    <col min="6864" max="6864" width="12.28515625" style="119" customWidth="1"/>
    <col min="6865" max="6865" width="5.28515625" style="119" customWidth="1"/>
    <col min="6866" max="7115" width="9.140625" style="119"/>
    <col min="7116" max="7116" width="5.28515625" style="119" customWidth="1"/>
    <col min="7117" max="7117" width="40.5703125" style="119" customWidth="1"/>
    <col min="7118" max="7118" width="17.28515625" style="119" customWidth="1"/>
    <col min="7119" max="7119" width="12.85546875" style="119" customWidth="1"/>
    <col min="7120" max="7120" width="12.28515625" style="119" customWidth="1"/>
    <col min="7121" max="7121" width="5.28515625" style="119" customWidth="1"/>
    <col min="7122" max="7371" width="9.140625" style="119"/>
    <col min="7372" max="7372" width="5.28515625" style="119" customWidth="1"/>
    <col min="7373" max="7373" width="40.5703125" style="119" customWidth="1"/>
    <col min="7374" max="7374" width="17.28515625" style="119" customWidth="1"/>
    <col min="7375" max="7375" width="12.85546875" style="119" customWidth="1"/>
    <col min="7376" max="7376" width="12.28515625" style="119" customWidth="1"/>
    <col min="7377" max="7377" width="5.28515625" style="119" customWidth="1"/>
    <col min="7378" max="7627" width="9.140625" style="119"/>
    <col min="7628" max="7628" width="5.28515625" style="119" customWidth="1"/>
    <col min="7629" max="7629" width="40.5703125" style="119" customWidth="1"/>
    <col min="7630" max="7630" width="17.28515625" style="119" customWidth="1"/>
    <col min="7631" max="7631" width="12.85546875" style="119" customWidth="1"/>
    <col min="7632" max="7632" width="12.28515625" style="119" customWidth="1"/>
    <col min="7633" max="7633" width="5.28515625" style="119" customWidth="1"/>
    <col min="7634" max="7883" width="9.140625" style="119"/>
    <col min="7884" max="7884" width="5.28515625" style="119" customWidth="1"/>
    <col min="7885" max="7885" width="40.5703125" style="119" customWidth="1"/>
    <col min="7886" max="7886" width="17.28515625" style="119" customWidth="1"/>
    <col min="7887" max="7887" width="12.85546875" style="119" customWidth="1"/>
    <col min="7888" max="7888" width="12.28515625" style="119" customWidth="1"/>
    <col min="7889" max="7889" width="5.28515625" style="119" customWidth="1"/>
    <col min="7890" max="8139" width="9.140625" style="119"/>
    <col min="8140" max="8140" width="5.28515625" style="119" customWidth="1"/>
    <col min="8141" max="8141" width="40.5703125" style="119" customWidth="1"/>
    <col min="8142" max="8142" width="17.28515625" style="119" customWidth="1"/>
    <col min="8143" max="8143" width="12.85546875" style="119" customWidth="1"/>
    <col min="8144" max="8144" width="12.28515625" style="119" customWidth="1"/>
    <col min="8145" max="8145" width="5.28515625" style="119" customWidth="1"/>
    <col min="8146" max="8395" width="9.140625" style="119"/>
    <col min="8396" max="8396" width="5.28515625" style="119" customWidth="1"/>
    <col min="8397" max="8397" width="40.5703125" style="119" customWidth="1"/>
    <col min="8398" max="8398" width="17.28515625" style="119" customWidth="1"/>
    <col min="8399" max="8399" width="12.85546875" style="119" customWidth="1"/>
    <col min="8400" max="8400" width="12.28515625" style="119" customWidth="1"/>
    <col min="8401" max="8401" width="5.28515625" style="119" customWidth="1"/>
    <col min="8402" max="8651" width="9.140625" style="119"/>
    <col min="8652" max="8652" width="5.28515625" style="119" customWidth="1"/>
    <col min="8653" max="8653" width="40.5703125" style="119" customWidth="1"/>
    <col min="8654" max="8654" width="17.28515625" style="119" customWidth="1"/>
    <col min="8655" max="8655" width="12.85546875" style="119" customWidth="1"/>
    <col min="8656" max="8656" width="12.28515625" style="119" customWidth="1"/>
    <col min="8657" max="8657" width="5.28515625" style="119" customWidth="1"/>
    <col min="8658" max="8907" width="9.140625" style="119"/>
    <col min="8908" max="8908" width="5.28515625" style="119" customWidth="1"/>
    <col min="8909" max="8909" width="40.5703125" style="119" customWidth="1"/>
    <col min="8910" max="8910" width="17.28515625" style="119" customWidth="1"/>
    <col min="8911" max="8911" width="12.85546875" style="119" customWidth="1"/>
    <col min="8912" max="8912" width="12.28515625" style="119" customWidth="1"/>
    <col min="8913" max="8913" width="5.28515625" style="119" customWidth="1"/>
    <col min="8914" max="9163" width="9.140625" style="119"/>
    <col min="9164" max="9164" width="5.28515625" style="119" customWidth="1"/>
    <col min="9165" max="9165" width="40.5703125" style="119" customWidth="1"/>
    <col min="9166" max="9166" width="17.28515625" style="119" customWidth="1"/>
    <col min="9167" max="9167" width="12.85546875" style="119" customWidth="1"/>
    <col min="9168" max="9168" width="12.28515625" style="119" customWidth="1"/>
    <col min="9169" max="9169" width="5.28515625" style="119" customWidth="1"/>
    <col min="9170" max="9419" width="9.140625" style="119"/>
    <col min="9420" max="9420" width="5.28515625" style="119" customWidth="1"/>
    <col min="9421" max="9421" width="40.5703125" style="119" customWidth="1"/>
    <col min="9422" max="9422" width="17.28515625" style="119" customWidth="1"/>
    <col min="9423" max="9423" width="12.85546875" style="119" customWidth="1"/>
    <col min="9424" max="9424" width="12.28515625" style="119" customWidth="1"/>
    <col min="9425" max="9425" width="5.28515625" style="119" customWidth="1"/>
    <col min="9426" max="9675" width="9.140625" style="119"/>
    <col min="9676" max="9676" width="5.28515625" style="119" customWidth="1"/>
    <col min="9677" max="9677" width="40.5703125" style="119" customWidth="1"/>
    <col min="9678" max="9678" width="17.28515625" style="119" customWidth="1"/>
    <col min="9679" max="9679" width="12.85546875" style="119" customWidth="1"/>
    <col min="9680" max="9680" width="12.28515625" style="119" customWidth="1"/>
    <col min="9681" max="9681" width="5.28515625" style="119" customWidth="1"/>
    <col min="9682" max="9931" width="9.140625" style="119"/>
    <col min="9932" max="9932" width="5.28515625" style="119" customWidth="1"/>
    <col min="9933" max="9933" width="40.5703125" style="119" customWidth="1"/>
    <col min="9934" max="9934" width="17.28515625" style="119" customWidth="1"/>
    <col min="9935" max="9935" width="12.85546875" style="119" customWidth="1"/>
    <col min="9936" max="9936" width="12.28515625" style="119" customWidth="1"/>
    <col min="9937" max="9937" width="5.28515625" style="119" customWidth="1"/>
    <col min="9938" max="10187" width="9.140625" style="119"/>
    <col min="10188" max="10188" width="5.28515625" style="119" customWidth="1"/>
    <col min="10189" max="10189" width="40.5703125" style="119" customWidth="1"/>
    <col min="10190" max="10190" width="17.28515625" style="119" customWidth="1"/>
    <col min="10191" max="10191" width="12.85546875" style="119" customWidth="1"/>
    <col min="10192" max="10192" width="12.28515625" style="119" customWidth="1"/>
    <col min="10193" max="10193" width="5.28515625" style="119" customWidth="1"/>
    <col min="10194" max="10443" width="9.140625" style="119"/>
    <col min="10444" max="10444" width="5.28515625" style="119" customWidth="1"/>
    <col min="10445" max="10445" width="40.5703125" style="119" customWidth="1"/>
    <col min="10446" max="10446" width="17.28515625" style="119" customWidth="1"/>
    <col min="10447" max="10447" width="12.85546875" style="119" customWidth="1"/>
    <col min="10448" max="10448" width="12.28515625" style="119" customWidth="1"/>
    <col min="10449" max="10449" width="5.28515625" style="119" customWidth="1"/>
    <col min="10450" max="10699" width="9.140625" style="119"/>
    <col min="10700" max="10700" width="5.28515625" style="119" customWidth="1"/>
    <col min="10701" max="10701" width="40.5703125" style="119" customWidth="1"/>
    <col min="10702" max="10702" width="17.28515625" style="119" customWidth="1"/>
    <col min="10703" max="10703" width="12.85546875" style="119" customWidth="1"/>
    <col min="10704" max="10704" width="12.28515625" style="119" customWidth="1"/>
    <col min="10705" max="10705" width="5.28515625" style="119" customWidth="1"/>
    <col min="10706" max="10955" width="9.140625" style="119"/>
    <col min="10956" max="10956" width="5.28515625" style="119" customWidth="1"/>
    <col min="10957" max="10957" width="40.5703125" style="119" customWidth="1"/>
    <col min="10958" max="10958" width="17.28515625" style="119" customWidth="1"/>
    <col min="10959" max="10959" width="12.85546875" style="119" customWidth="1"/>
    <col min="10960" max="10960" width="12.28515625" style="119" customWidth="1"/>
    <col min="10961" max="10961" width="5.28515625" style="119" customWidth="1"/>
    <col min="10962" max="11211" width="9.140625" style="119"/>
    <col min="11212" max="11212" width="5.28515625" style="119" customWidth="1"/>
    <col min="11213" max="11213" width="40.5703125" style="119" customWidth="1"/>
    <col min="11214" max="11214" width="17.28515625" style="119" customWidth="1"/>
    <col min="11215" max="11215" width="12.85546875" style="119" customWidth="1"/>
    <col min="11216" max="11216" width="12.28515625" style="119" customWidth="1"/>
    <col min="11217" max="11217" width="5.28515625" style="119" customWidth="1"/>
    <col min="11218" max="11467" width="9.140625" style="119"/>
    <col min="11468" max="11468" width="5.28515625" style="119" customWidth="1"/>
    <col min="11469" max="11469" width="40.5703125" style="119" customWidth="1"/>
    <col min="11470" max="11470" width="17.28515625" style="119" customWidth="1"/>
    <col min="11471" max="11471" width="12.85546875" style="119" customWidth="1"/>
    <col min="11472" max="11472" width="12.28515625" style="119" customWidth="1"/>
    <col min="11473" max="11473" width="5.28515625" style="119" customWidth="1"/>
    <col min="11474" max="11723" width="9.140625" style="119"/>
    <col min="11724" max="11724" width="5.28515625" style="119" customWidth="1"/>
    <col min="11725" max="11725" width="40.5703125" style="119" customWidth="1"/>
    <col min="11726" max="11726" width="17.28515625" style="119" customWidth="1"/>
    <col min="11727" max="11727" width="12.85546875" style="119" customWidth="1"/>
    <col min="11728" max="11728" width="12.28515625" style="119" customWidth="1"/>
    <col min="11729" max="11729" width="5.28515625" style="119" customWidth="1"/>
    <col min="11730" max="11979" width="9.140625" style="119"/>
    <col min="11980" max="11980" width="5.28515625" style="119" customWidth="1"/>
    <col min="11981" max="11981" width="40.5703125" style="119" customWidth="1"/>
    <col min="11982" max="11982" width="17.28515625" style="119" customWidth="1"/>
    <col min="11983" max="11983" width="12.85546875" style="119" customWidth="1"/>
    <col min="11984" max="11984" width="12.28515625" style="119" customWidth="1"/>
    <col min="11985" max="11985" width="5.28515625" style="119" customWidth="1"/>
    <col min="11986" max="12235" width="9.140625" style="119"/>
    <col min="12236" max="12236" width="5.28515625" style="119" customWidth="1"/>
    <col min="12237" max="12237" width="40.5703125" style="119" customWidth="1"/>
    <col min="12238" max="12238" width="17.28515625" style="119" customWidth="1"/>
    <col min="12239" max="12239" width="12.85546875" style="119" customWidth="1"/>
    <col min="12240" max="12240" width="12.28515625" style="119" customWidth="1"/>
    <col min="12241" max="12241" width="5.28515625" style="119" customWidth="1"/>
    <col min="12242" max="12491" width="9.140625" style="119"/>
    <col min="12492" max="12492" width="5.28515625" style="119" customWidth="1"/>
    <col min="12493" max="12493" width="40.5703125" style="119" customWidth="1"/>
    <col min="12494" max="12494" width="17.28515625" style="119" customWidth="1"/>
    <col min="12495" max="12495" width="12.85546875" style="119" customWidth="1"/>
    <col min="12496" max="12496" width="12.28515625" style="119" customWidth="1"/>
    <col min="12497" max="12497" width="5.28515625" style="119" customWidth="1"/>
    <col min="12498" max="12747" width="9.140625" style="119"/>
    <col min="12748" max="12748" width="5.28515625" style="119" customWidth="1"/>
    <col min="12749" max="12749" width="40.5703125" style="119" customWidth="1"/>
    <col min="12750" max="12750" width="17.28515625" style="119" customWidth="1"/>
    <col min="12751" max="12751" width="12.85546875" style="119" customWidth="1"/>
    <col min="12752" max="12752" width="12.28515625" style="119" customWidth="1"/>
    <col min="12753" max="12753" width="5.28515625" style="119" customWidth="1"/>
    <col min="12754" max="13003" width="9.140625" style="119"/>
    <col min="13004" max="13004" width="5.28515625" style="119" customWidth="1"/>
    <col min="13005" max="13005" width="40.5703125" style="119" customWidth="1"/>
    <col min="13006" max="13006" width="17.28515625" style="119" customWidth="1"/>
    <col min="13007" max="13007" width="12.85546875" style="119" customWidth="1"/>
    <col min="13008" max="13008" width="12.28515625" style="119" customWidth="1"/>
    <col min="13009" max="13009" width="5.28515625" style="119" customWidth="1"/>
    <col min="13010" max="13259" width="9.140625" style="119"/>
    <col min="13260" max="13260" width="5.28515625" style="119" customWidth="1"/>
    <col min="13261" max="13261" width="40.5703125" style="119" customWidth="1"/>
    <col min="13262" max="13262" width="17.28515625" style="119" customWidth="1"/>
    <col min="13263" max="13263" width="12.85546875" style="119" customWidth="1"/>
    <col min="13264" max="13264" width="12.28515625" style="119" customWidth="1"/>
    <col min="13265" max="13265" width="5.28515625" style="119" customWidth="1"/>
    <col min="13266" max="13515" width="9.140625" style="119"/>
    <col min="13516" max="13516" width="5.28515625" style="119" customWidth="1"/>
    <col min="13517" max="13517" width="40.5703125" style="119" customWidth="1"/>
    <col min="13518" max="13518" width="17.28515625" style="119" customWidth="1"/>
    <col min="13519" max="13519" width="12.85546875" style="119" customWidth="1"/>
    <col min="13520" max="13520" width="12.28515625" style="119" customWidth="1"/>
    <col min="13521" max="13521" width="5.28515625" style="119" customWidth="1"/>
    <col min="13522" max="13771" width="9.140625" style="119"/>
    <col min="13772" max="13772" width="5.28515625" style="119" customWidth="1"/>
    <col min="13773" max="13773" width="40.5703125" style="119" customWidth="1"/>
    <col min="13774" max="13774" width="17.28515625" style="119" customWidth="1"/>
    <col min="13775" max="13775" width="12.85546875" style="119" customWidth="1"/>
    <col min="13776" max="13776" width="12.28515625" style="119" customWidth="1"/>
    <col min="13777" max="13777" width="5.28515625" style="119" customWidth="1"/>
    <col min="13778" max="14027" width="9.140625" style="119"/>
    <col min="14028" max="14028" width="5.28515625" style="119" customWidth="1"/>
    <col min="14029" max="14029" width="40.5703125" style="119" customWidth="1"/>
    <col min="14030" max="14030" width="17.28515625" style="119" customWidth="1"/>
    <col min="14031" max="14031" width="12.85546875" style="119" customWidth="1"/>
    <col min="14032" max="14032" width="12.28515625" style="119" customWidth="1"/>
    <col min="14033" max="14033" width="5.28515625" style="119" customWidth="1"/>
    <col min="14034" max="14283" width="9.140625" style="119"/>
    <col min="14284" max="14284" width="5.28515625" style="119" customWidth="1"/>
    <col min="14285" max="14285" width="40.5703125" style="119" customWidth="1"/>
    <col min="14286" max="14286" width="17.28515625" style="119" customWidth="1"/>
    <col min="14287" max="14287" width="12.85546875" style="119" customWidth="1"/>
    <col min="14288" max="14288" width="12.28515625" style="119" customWidth="1"/>
    <col min="14289" max="14289" width="5.28515625" style="119" customWidth="1"/>
    <col min="14290" max="14539" width="9.140625" style="119"/>
    <col min="14540" max="14540" width="5.28515625" style="119" customWidth="1"/>
    <col min="14541" max="14541" width="40.5703125" style="119" customWidth="1"/>
    <col min="14542" max="14542" width="17.28515625" style="119" customWidth="1"/>
    <col min="14543" max="14543" width="12.85546875" style="119" customWidth="1"/>
    <col min="14544" max="14544" width="12.28515625" style="119" customWidth="1"/>
    <col min="14545" max="14545" width="5.28515625" style="119" customWidth="1"/>
    <col min="14546" max="14795" width="9.140625" style="119"/>
    <col min="14796" max="14796" width="5.28515625" style="119" customWidth="1"/>
    <col min="14797" max="14797" width="40.5703125" style="119" customWidth="1"/>
    <col min="14798" max="14798" width="17.28515625" style="119" customWidth="1"/>
    <col min="14799" max="14799" width="12.85546875" style="119" customWidth="1"/>
    <col min="14800" max="14800" width="12.28515625" style="119" customWidth="1"/>
    <col min="14801" max="14801" width="5.28515625" style="119" customWidth="1"/>
    <col min="14802" max="15051" width="9.140625" style="119"/>
    <col min="15052" max="15052" width="5.28515625" style="119" customWidth="1"/>
    <col min="15053" max="15053" width="40.5703125" style="119" customWidth="1"/>
    <col min="15054" max="15054" width="17.28515625" style="119" customWidth="1"/>
    <col min="15055" max="15055" width="12.85546875" style="119" customWidth="1"/>
    <col min="15056" max="15056" width="12.28515625" style="119" customWidth="1"/>
    <col min="15057" max="15057" width="5.28515625" style="119" customWidth="1"/>
    <col min="15058" max="15307" width="9.140625" style="119"/>
    <col min="15308" max="15308" width="5.28515625" style="119" customWidth="1"/>
    <col min="15309" max="15309" width="40.5703125" style="119" customWidth="1"/>
    <col min="15310" max="15310" width="17.28515625" style="119" customWidth="1"/>
    <col min="15311" max="15311" width="12.85546875" style="119" customWidth="1"/>
    <col min="15312" max="15312" width="12.28515625" style="119" customWidth="1"/>
    <col min="15313" max="15313" width="5.28515625" style="119" customWidth="1"/>
    <col min="15314" max="15563" width="9.140625" style="119"/>
    <col min="15564" max="15564" width="5.28515625" style="119" customWidth="1"/>
    <col min="15565" max="15565" width="40.5703125" style="119" customWidth="1"/>
    <col min="15566" max="15566" width="17.28515625" style="119" customWidth="1"/>
    <col min="15567" max="15567" width="12.85546875" style="119" customWidth="1"/>
    <col min="15568" max="15568" width="12.28515625" style="119" customWidth="1"/>
    <col min="15569" max="15569" width="5.28515625" style="119" customWidth="1"/>
    <col min="15570" max="15819" width="9.140625" style="119"/>
    <col min="15820" max="15820" width="5.28515625" style="119" customWidth="1"/>
    <col min="15821" max="15821" width="40.5703125" style="119" customWidth="1"/>
    <col min="15822" max="15822" width="17.28515625" style="119" customWidth="1"/>
    <col min="15823" max="15823" width="12.85546875" style="119" customWidth="1"/>
    <col min="15824" max="15824" width="12.28515625" style="119" customWidth="1"/>
    <col min="15825" max="15825" width="5.28515625" style="119" customWidth="1"/>
    <col min="15826" max="16075" width="9.140625" style="119"/>
    <col min="16076" max="16076" width="5.28515625" style="119" customWidth="1"/>
    <col min="16077" max="16077" width="40.5703125" style="119" customWidth="1"/>
    <col min="16078" max="16078" width="17.28515625" style="119" customWidth="1"/>
    <col min="16079" max="16079" width="12.85546875" style="119" customWidth="1"/>
    <col min="16080" max="16080" width="12.28515625" style="119" customWidth="1"/>
    <col min="16081" max="16081" width="5.28515625" style="119" customWidth="1"/>
    <col min="16082" max="16384" width="9.140625" style="119"/>
  </cols>
  <sheetData>
    <row r="1" spans="1:14" s="48" customFormat="1" x14ac:dyDescent="0.25">
      <c r="C1" s="231" t="s">
        <v>49</v>
      </c>
      <c r="D1" s="231"/>
      <c r="E1" s="231"/>
      <c r="F1" s="103"/>
    </row>
    <row r="2" spans="1:14" s="48" customFormat="1" ht="13.5" customHeight="1" x14ac:dyDescent="0.25">
      <c r="A2" s="107"/>
      <c r="C2" s="232" t="s">
        <v>228</v>
      </c>
      <c r="D2" s="232"/>
      <c r="E2" s="232"/>
    </row>
    <row r="3" spans="1:14" s="48" customFormat="1" ht="13.5" customHeight="1" x14ac:dyDescent="0.25">
      <c r="A3" s="107"/>
      <c r="C3" s="233" t="s">
        <v>229</v>
      </c>
      <c r="D3" s="233"/>
      <c r="E3" s="233"/>
    </row>
    <row r="4" spans="1:14" x14ac:dyDescent="0.25">
      <c r="C4" s="141"/>
      <c r="D4" s="141"/>
      <c r="E4" s="141"/>
      <c r="F4" s="141"/>
    </row>
    <row r="5" spans="1:14" s="49" customFormat="1" ht="102" customHeight="1" x14ac:dyDescent="0.3">
      <c r="A5" s="234" t="s">
        <v>249</v>
      </c>
      <c r="B5" s="234"/>
      <c r="C5" s="234"/>
      <c r="D5" s="234"/>
      <c r="E5" s="234"/>
      <c r="F5" s="105"/>
    </row>
    <row r="6" spans="1:14" s="125" customFormat="1" ht="18.75" customHeight="1" x14ac:dyDescent="0.3">
      <c r="A6" s="123"/>
      <c r="B6" s="124" t="s">
        <v>138</v>
      </c>
      <c r="C6" s="123"/>
      <c r="D6" s="123"/>
      <c r="E6" s="123"/>
      <c r="F6" s="123"/>
    </row>
    <row r="7" spans="1:14" s="125" customFormat="1" ht="23.25" customHeight="1" x14ac:dyDescent="0.3">
      <c r="A7" s="123"/>
      <c r="B7" s="237" t="s">
        <v>1</v>
      </c>
      <c r="C7" s="237"/>
      <c r="D7" s="237"/>
      <c r="E7" s="237"/>
      <c r="F7" s="150"/>
      <c r="G7" s="162"/>
    </row>
    <row r="8" spans="1:14" s="127" customFormat="1" ht="44.25" customHeight="1" x14ac:dyDescent="0.2">
      <c r="A8" s="126" t="s">
        <v>2</v>
      </c>
      <c r="B8" s="126" t="s">
        <v>3</v>
      </c>
      <c r="C8" s="126" t="s">
        <v>4</v>
      </c>
      <c r="D8" s="126" t="s">
        <v>5</v>
      </c>
      <c r="E8" s="126" t="s">
        <v>6</v>
      </c>
      <c r="F8" s="151"/>
    </row>
    <row r="9" spans="1:14" s="116" customFormat="1" ht="22.5" customHeight="1" x14ac:dyDescent="0.2">
      <c r="A9" s="128">
        <v>1</v>
      </c>
      <c r="B9" s="113" t="s">
        <v>7</v>
      </c>
      <c r="C9" s="163">
        <v>1</v>
      </c>
      <c r="D9" s="115">
        <v>350000</v>
      </c>
      <c r="E9" s="115">
        <f t="shared" ref="E9:E16" si="0">D9*C9</f>
        <v>350000</v>
      </c>
      <c r="F9" s="152"/>
      <c r="L9" s="127"/>
      <c r="N9" s="127"/>
    </row>
    <row r="10" spans="1:14" s="116" customFormat="1" ht="22.5" customHeight="1" x14ac:dyDescent="0.2">
      <c r="A10" s="128">
        <v>2</v>
      </c>
      <c r="B10" s="113" t="s">
        <v>77</v>
      </c>
      <c r="C10" s="163">
        <v>1</v>
      </c>
      <c r="D10" s="115">
        <v>190000</v>
      </c>
      <c r="E10" s="115">
        <f t="shared" si="0"/>
        <v>190000</v>
      </c>
      <c r="F10" s="152"/>
      <c r="L10" s="127"/>
      <c r="N10" s="127"/>
    </row>
    <row r="11" spans="1:14" s="116" customFormat="1" ht="22.5" customHeight="1" x14ac:dyDescent="0.2">
      <c r="A11" s="128">
        <v>3</v>
      </c>
      <c r="B11" s="113" t="s">
        <v>13</v>
      </c>
      <c r="C11" s="163">
        <v>1</v>
      </c>
      <c r="D11" s="115">
        <v>180000</v>
      </c>
      <c r="E11" s="115">
        <f t="shared" si="0"/>
        <v>180000</v>
      </c>
      <c r="H11" s="127"/>
      <c r="J11" s="127"/>
    </row>
    <row r="12" spans="1:14" s="116" customFormat="1" ht="22.5" customHeight="1" x14ac:dyDescent="0.2">
      <c r="A12" s="128">
        <v>4</v>
      </c>
      <c r="B12" s="113" t="s">
        <v>123</v>
      </c>
      <c r="C12" s="163">
        <v>18</v>
      </c>
      <c r="D12" s="115">
        <v>125000</v>
      </c>
      <c r="E12" s="115">
        <f t="shared" si="0"/>
        <v>2250000</v>
      </c>
      <c r="H12" s="127"/>
      <c r="J12" s="127"/>
    </row>
    <row r="13" spans="1:14" s="116" customFormat="1" ht="22.5" customHeight="1" x14ac:dyDescent="0.2">
      <c r="A13" s="128">
        <v>5</v>
      </c>
      <c r="B13" s="113" t="s">
        <v>29</v>
      </c>
      <c r="C13" s="163">
        <v>1</v>
      </c>
      <c r="D13" s="115">
        <v>130000</v>
      </c>
      <c r="E13" s="115">
        <f t="shared" si="0"/>
        <v>130000</v>
      </c>
      <c r="H13" s="127"/>
      <c r="J13" s="127"/>
    </row>
    <row r="14" spans="1:14" s="116" customFormat="1" ht="22.5" customHeight="1" x14ac:dyDescent="0.2">
      <c r="A14" s="128">
        <v>6</v>
      </c>
      <c r="B14" s="113" t="s">
        <v>21</v>
      </c>
      <c r="C14" s="163">
        <v>1</v>
      </c>
      <c r="D14" s="115">
        <v>115000</v>
      </c>
      <c r="E14" s="115">
        <f t="shared" si="0"/>
        <v>115000</v>
      </c>
      <c r="H14" s="127"/>
      <c r="J14" s="127"/>
    </row>
    <row r="15" spans="1:14" s="116" customFormat="1" ht="22.5" customHeight="1" x14ac:dyDescent="0.2">
      <c r="A15" s="128">
        <v>7</v>
      </c>
      <c r="B15" s="113" t="s">
        <v>18</v>
      </c>
      <c r="C15" s="163">
        <v>1</v>
      </c>
      <c r="D15" s="115">
        <v>115000</v>
      </c>
      <c r="E15" s="115">
        <f t="shared" si="0"/>
        <v>115000</v>
      </c>
      <c r="H15" s="127"/>
      <c r="J15" s="127"/>
    </row>
    <row r="16" spans="1:14" s="116" customFormat="1" ht="22.5" customHeight="1" x14ac:dyDescent="0.2">
      <c r="A16" s="128">
        <v>8</v>
      </c>
      <c r="B16" s="113" t="s">
        <v>23</v>
      </c>
      <c r="C16" s="163">
        <v>1</v>
      </c>
      <c r="D16" s="115">
        <v>115000</v>
      </c>
      <c r="E16" s="115">
        <f t="shared" si="0"/>
        <v>115000</v>
      </c>
      <c r="H16" s="127"/>
      <c r="J16" s="127"/>
    </row>
    <row r="17" spans="1:10" s="116" customFormat="1" ht="22.5" customHeight="1" x14ac:dyDescent="0.2">
      <c r="A17" s="113"/>
      <c r="B17" s="113" t="s">
        <v>24</v>
      </c>
      <c r="C17" s="163">
        <f>SUM(C9:C16)</f>
        <v>25</v>
      </c>
      <c r="D17" s="115"/>
      <c r="E17" s="115">
        <f>SUM(E9:E16)</f>
        <v>3445000</v>
      </c>
      <c r="H17" s="127"/>
      <c r="J17" s="127"/>
    </row>
    <row r="18" spans="1:10" s="116" customFormat="1" ht="219.75" customHeight="1" x14ac:dyDescent="0.2">
      <c r="C18" s="164"/>
    </row>
    <row r="19" spans="1:10" s="138" customFormat="1" ht="23.25" customHeight="1" x14ac:dyDescent="0.2">
      <c r="A19" s="254"/>
      <c r="B19" s="254"/>
      <c r="C19" s="254"/>
      <c r="D19" s="254"/>
      <c r="E19" s="165"/>
      <c r="F19" s="165"/>
    </row>
    <row r="20" spans="1:10" s="138" customFormat="1" ht="30.75" customHeight="1" x14ac:dyDescent="0.3">
      <c r="A20" s="166"/>
      <c r="B20" s="166"/>
      <c r="C20" s="166"/>
      <c r="D20" s="258"/>
      <c r="E20" s="258"/>
      <c r="F20" s="168"/>
    </row>
    <row r="21" spans="1:10" s="138" customFormat="1" ht="23.25" customHeight="1" x14ac:dyDescent="0.2">
      <c r="A21" s="165"/>
      <c r="B21" s="165"/>
      <c r="C21" s="167"/>
      <c r="D21" s="165"/>
      <c r="E21" s="165"/>
      <c r="F21" s="165"/>
    </row>
    <row r="22" spans="1:10" s="138" customFormat="1" ht="23.25" customHeight="1" x14ac:dyDescent="0.2">
      <c r="A22" s="165"/>
      <c r="B22" s="165"/>
      <c r="C22" s="167"/>
      <c r="D22" s="165"/>
      <c r="E22" s="165"/>
      <c r="F22" s="165"/>
    </row>
    <row r="23" spans="1:10" s="138" customFormat="1" ht="23.25" customHeight="1" x14ac:dyDescent="0.2">
      <c r="A23" s="165"/>
      <c r="B23" s="165"/>
      <c r="C23" s="167"/>
      <c r="D23" s="165"/>
      <c r="E23" s="165"/>
      <c r="F23" s="165"/>
    </row>
    <row r="24" spans="1:10" s="138" customFormat="1" ht="23.25" customHeight="1" x14ac:dyDescent="0.2">
      <c r="A24" s="165"/>
      <c r="B24" s="165"/>
      <c r="C24" s="167"/>
      <c r="D24" s="165"/>
      <c r="E24" s="165"/>
      <c r="F24" s="165"/>
    </row>
    <row r="25" spans="1:10" s="138" customFormat="1" ht="23.25" customHeight="1" x14ac:dyDescent="0.2">
      <c r="A25" s="165"/>
      <c r="B25" s="165"/>
      <c r="C25" s="167"/>
      <c r="D25" s="165"/>
      <c r="E25" s="165"/>
      <c r="F25" s="165"/>
    </row>
    <row r="26" spans="1:10" s="138" customFormat="1" ht="23.25" customHeight="1" x14ac:dyDescent="0.2">
      <c r="A26" s="254"/>
      <c r="B26" s="254"/>
      <c r="C26" s="254"/>
      <c r="D26" s="254"/>
      <c r="E26" s="254"/>
      <c r="F26" s="169"/>
    </row>
    <row r="27" spans="1:10" s="138" customFormat="1" ht="23.25" customHeight="1" x14ac:dyDescent="0.2">
      <c r="A27" s="165"/>
      <c r="B27" s="165"/>
      <c r="C27" s="167"/>
      <c r="D27" s="165"/>
      <c r="E27" s="165"/>
      <c r="F27" s="165"/>
    </row>
    <row r="28" spans="1:10" s="138" customFormat="1" ht="23.25" customHeight="1" x14ac:dyDescent="0.2">
      <c r="A28" s="165"/>
      <c r="B28" s="165"/>
      <c r="C28" s="167"/>
      <c r="D28" s="165"/>
      <c r="E28" s="165"/>
      <c r="F28" s="165"/>
    </row>
    <row r="29" spans="1:10" s="138" customFormat="1" ht="23.25" customHeight="1" x14ac:dyDescent="0.2">
      <c r="A29" s="165"/>
      <c r="B29" s="165"/>
      <c r="C29" s="167"/>
      <c r="D29" s="165"/>
      <c r="E29" s="165"/>
      <c r="F29" s="165"/>
    </row>
    <row r="30" spans="1:10" s="138" customFormat="1" ht="23.25" customHeight="1" x14ac:dyDescent="0.2">
      <c r="A30" s="165"/>
      <c r="B30" s="165"/>
      <c r="C30" s="167"/>
      <c r="D30" s="165"/>
      <c r="E30" s="165"/>
      <c r="F30" s="165"/>
    </row>
    <row r="31" spans="1:10" s="138" customFormat="1" ht="23.25" customHeight="1" x14ac:dyDescent="0.2">
      <c r="A31" s="165"/>
      <c r="B31" s="165"/>
      <c r="C31" s="167"/>
      <c r="D31" s="165"/>
      <c r="E31" s="165"/>
      <c r="F31" s="165"/>
    </row>
    <row r="32" spans="1:10" s="138" customFormat="1" ht="23.25" customHeight="1" x14ac:dyDescent="0.2">
      <c r="A32" s="165"/>
      <c r="B32" s="165"/>
      <c r="C32" s="167"/>
      <c r="D32" s="165"/>
      <c r="E32" s="165"/>
      <c r="F32" s="165"/>
    </row>
    <row r="33" spans="1:6" s="138" customFormat="1" ht="23.25" customHeight="1" x14ac:dyDescent="0.2">
      <c r="A33" s="165"/>
      <c r="B33" s="165"/>
      <c r="C33" s="167"/>
      <c r="D33" s="165"/>
      <c r="E33" s="165"/>
      <c r="F33" s="165"/>
    </row>
    <row r="34" spans="1:6" s="138" customFormat="1" ht="23.25" customHeight="1" x14ac:dyDescent="0.2">
      <c r="A34" s="165"/>
      <c r="B34" s="165"/>
      <c r="C34" s="167"/>
      <c r="D34" s="165"/>
      <c r="E34" s="165"/>
      <c r="F34" s="165"/>
    </row>
    <row r="35" spans="1:6" s="138" customFormat="1" ht="23.25" customHeight="1" x14ac:dyDescent="0.2">
      <c r="A35" s="165"/>
      <c r="B35" s="165"/>
      <c r="C35" s="167"/>
      <c r="D35" s="165"/>
      <c r="E35" s="165"/>
      <c r="F35" s="165"/>
    </row>
    <row r="36" spans="1:6" s="138" customFormat="1" ht="23.25" customHeight="1" x14ac:dyDescent="0.2">
      <c r="A36" s="165"/>
      <c r="B36" s="165"/>
      <c r="C36" s="167"/>
      <c r="D36" s="165"/>
      <c r="E36" s="165"/>
      <c r="F36" s="165"/>
    </row>
    <row r="37" spans="1:6" s="138" customFormat="1" ht="23.25" customHeight="1" x14ac:dyDescent="0.2">
      <c r="A37" s="165"/>
      <c r="B37" s="165"/>
      <c r="C37" s="167"/>
      <c r="D37" s="165"/>
      <c r="E37" s="165"/>
      <c r="F37" s="165"/>
    </row>
    <row r="38" spans="1:6" s="138" customFormat="1" ht="23.25" customHeight="1" x14ac:dyDescent="0.2">
      <c r="A38" s="165"/>
      <c r="B38" s="165"/>
      <c r="C38" s="167"/>
      <c r="D38" s="165"/>
      <c r="E38" s="165"/>
      <c r="F38" s="165"/>
    </row>
    <row r="39" spans="1:6" s="138" customFormat="1" ht="23.25" customHeight="1" x14ac:dyDescent="0.2">
      <c r="A39" s="165"/>
      <c r="B39" s="165"/>
      <c r="C39" s="167"/>
      <c r="D39" s="165"/>
      <c r="E39" s="165"/>
      <c r="F39" s="165"/>
    </row>
    <row r="40" spans="1:6" s="138" customFormat="1" ht="23.25" customHeight="1" x14ac:dyDescent="0.2">
      <c r="A40" s="165"/>
      <c r="B40" s="165"/>
      <c r="C40" s="167"/>
      <c r="D40" s="165"/>
      <c r="E40" s="165"/>
      <c r="F40" s="165"/>
    </row>
    <row r="41" spans="1:6" s="138" customFormat="1" ht="23.25" customHeight="1" x14ac:dyDescent="0.2">
      <c r="A41" s="165"/>
      <c r="B41" s="165"/>
      <c r="C41" s="167"/>
      <c r="D41" s="165"/>
      <c r="E41" s="165"/>
      <c r="F41" s="165"/>
    </row>
    <row r="42" spans="1:6" s="138" customFormat="1" ht="23.25" customHeight="1" x14ac:dyDescent="0.2">
      <c r="A42" s="165"/>
      <c r="B42" s="165"/>
      <c r="C42" s="167"/>
      <c r="D42" s="165"/>
      <c r="E42" s="165"/>
      <c r="F42" s="165"/>
    </row>
    <row r="43" spans="1:6" s="138" customFormat="1" ht="23.25" customHeight="1" x14ac:dyDescent="0.2">
      <c r="A43" s="165"/>
      <c r="B43" s="165"/>
      <c r="C43" s="167"/>
      <c r="D43" s="165"/>
      <c r="E43" s="165"/>
      <c r="F43" s="165"/>
    </row>
    <row r="44" spans="1:6" s="138" customFormat="1" ht="23.25" customHeight="1" x14ac:dyDescent="0.2">
      <c r="A44" s="165"/>
      <c r="B44" s="165"/>
      <c r="C44" s="167"/>
      <c r="D44" s="165"/>
      <c r="E44" s="165"/>
      <c r="F44" s="165"/>
    </row>
    <row r="45" spans="1:6" s="138" customFormat="1" ht="23.25" customHeight="1" x14ac:dyDescent="0.2">
      <c r="A45" s="165"/>
      <c r="B45" s="165"/>
      <c r="C45" s="167"/>
      <c r="D45" s="165"/>
      <c r="E45" s="165"/>
      <c r="F45" s="165"/>
    </row>
    <row r="46" spans="1:6" s="138" customFormat="1" ht="23.25" customHeight="1" x14ac:dyDescent="0.2">
      <c r="A46" s="165"/>
      <c r="B46" s="165"/>
      <c r="C46" s="167"/>
      <c r="D46" s="165"/>
      <c r="E46" s="165"/>
      <c r="F46" s="165"/>
    </row>
    <row r="47" spans="1:6" s="138" customFormat="1" ht="23.25" customHeight="1" x14ac:dyDescent="0.2">
      <c r="A47" s="165"/>
      <c r="B47" s="165"/>
      <c r="C47" s="167"/>
      <c r="D47" s="165"/>
      <c r="E47" s="165"/>
      <c r="F47" s="165"/>
    </row>
    <row r="48" spans="1:6" s="138" customFormat="1" ht="23.25" customHeight="1" x14ac:dyDescent="0.2">
      <c r="A48" s="165"/>
      <c r="B48" s="165"/>
      <c r="C48" s="167"/>
      <c r="D48" s="165"/>
      <c r="E48" s="165"/>
      <c r="F48" s="165"/>
    </row>
    <row r="49" spans="1:6" s="138" customFormat="1" ht="23.25" customHeight="1" x14ac:dyDescent="0.2">
      <c r="A49" s="165"/>
      <c r="B49" s="165"/>
      <c r="C49" s="167"/>
      <c r="D49" s="165"/>
      <c r="E49" s="165"/>
      <c r="F49" s="165"/>
    </row>
    <row r="50" spans="1:6" s="138" customFormat="1" ht="23.25" customHeight="1" x14ac:dyDescent="0.2">
      <c r="A50" s="165"/>
      <c r="B50" s="165"/>
      <c r="C50" s="167"/>
      <c r="D50" s="165"/>
      <c r="E50" s="165"/>
      <c r="F50" s="165"/>
    </row>
    <row r="51" spans="1:6" s="138" customFormat="1" ht="23.25" customHeight="1" x14ac:dyDescent="0.2">
      <c r="A51" s="165"/>
      <c r="B51" s="165"/>
      <c r="C51" s="167"/>
      <c r="D51" s="165"/>
      <c r="E51" s="165"/>
      <c r="F51" s="165"/>
    </row>
    <row r="52" spans="1:6" s="138" customFormat="1" ht="23.25" customHeight="1" x14ac:dyDescent="0.2">
      <c r="A52" s="165"/>
      <c r="B52" s="165"/>
      <c r="C52" s="167"/>
      <c r="D52" s="165"/>
      <c r="E52" s="165"/>
      <c r="F52" s="165"/>
    </row>
    <row r="53" spans="1:6" s="138" customFormat="1" ht="23.25" customHeight="1" x14ac:dyDescent="0.2">
      <c r="A53" s="165"/>
      <c r="B53" s="165"/>
      <c r="C53" s="167"/>
      <c r="D53" s="165"/>
      <c r="E53" s="165"/>
      <c r="F53" s="165"/>
    </row>
    <row r="54" spans="1:6" s="138" customFormat="1" ht="23.25" customHeight="1" x14ac:dyDescent="0.2">
      <c r="A54" s="165"/>
      <c r="B54" s="165"/>
      <c r="C54" s="167"/>
      <c r="D54" s="165"/>
      <c r="E54" s="165"/>
      <c r="F54" s="165"/>
    </row>
    <row r="76" spans="4:4" x14ac:dyDescent="0.25">
      <c r="D76" s="119">
        <v>87180</v>
      </c>
    </row>
  </sheetData>
  <mergeCells count="8">
    <mergeCell ref="D20:E20"/>
    <mergeCell ref="A26:E26"/>
    <mergeCell ref="C1:E1"/>
    <mergeCell ref="C2:E2"/>
    <mergeCell ref="C3:E3"/>
    <mergeCell ref="A5:E5"/>
    <mergeCell ref="B7:E7"/>
    <mergeCell ref="A19:D19"/>
  </mergeCells>
  <pageMargins left="0.75" right="0.25" top="0.5" bottom="0" header="0.5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9"/>
  <sheetViews>
    <sheetView workbookViewId="0">
      <selection activeCell="G8" sqref="G8"/>
    </sheetView>
  </sheetViews>
  <sheetFormatPr defaultRowHeight="16.5" x14ac:dyDescent="0.25"/>
  <cols>
    <col min="1" max="1" width="3.42578125" style="48" customWidth="1"/>
    <col min="2" max="2" width="45.140625" style="48" customWidth="1"/>
    <col min="3" max="5" width="14.7109375" style="48" customWidth="1"/>
    <col min="6" max="6" width="26.140625" style="105" customWidth="1"/>
    <col min="7" max="7" width="45.7109375" style="48" customWidth="1"/>
    <col min="8" max="243" width="9.140625" style="48"/>
    <col min="244" max="244" width="5.28515625" style="48" customWidth="1"/>
    <col min="245" max="245" width="43.28515625" style="48" customWidth="1"/>
    <col min="246" max="246" width="18.140625" style="48" customWidth="1"/>
    <col min="247" max="247" width="12.85546875" style="48" customWidth="1"/>
    <col min="248" max="248" width="14.140625" style="48" customWidth="1"/>
    <col min="249" max="249" width="0" style="48" hidden="1" customWidth="1"/>
    <col min="250" max="250" width="3.7109375" style="48" customWidth="1"/>
    <col min="251" max="251" width="12.28515625" style="48" customWidth="1"/>
    <col min="252" max="499" width="9.140625" style="48"/>
    <col min="500" max="500" width="5.28515625" style="48" customWidth="1"/>
    <col min="501" max="501" width="43.28515625" style="48" customWidth="1"/>
    <col min="502" max="502" width="18.140625" style="48" customWidth="1"/>
    <col min="503" max="503" width="12.85546875" style="48" customWidth="1"/>
    <col min="504" max="504" width="14.140625" style="48" customWidth="1"/>
    <col min="505" max="505" width="0" style="48" hidden="1" customWidth="1"/>
    <col min="506" max="506" width="3.7109375" style="48" customWidth="1"/>
    <col min="507" max="507" width="12.28515625" style="48" customWidth="1"/>
    <col min="508" max="755" width="9.140625" style="48"/>
    <col min="756" max="756" width="5.28515625" style="48" customWidth="1"/>
    <col min="757" max="757" width="43.28515625" style="48" customWidth="1"/>
    <col min="758" max="758" width="18.140625" style="48" customWidth="1"/>
    <col min="759" max="759" width="12.85546875" style="48" customWidth="1"/>
    <col min="760" max="760" width="14.140625" style="48" customWidth="1"/>
    <col min="761" max="761" width="0" style="48" hidden="1" customWidth="1"/>
    <col min="762" max="762" width="3.7109375" style="48" customWidth="1"/>
    <col min="763" max="763" width="12.28515625" style="48" customWidth="1"/>
    <col min="764" max="1011" width="9.140625" style="48"/>
    <col min="1012" max="1012" width="5.28515625" style="48" customWidth="1"/>
    <col min="1013" max="1013" width="43.28515625" style="48" customWidth="1"/>
    <col min="1014" max="1014" width="18.140625" style="48" customWidth="1"/>
    <col min="1015" max="1015" width="12.85546875" style="48" customWidth="1"/>
    <col min="1016" max="1016" width="14.140625" style="48" customWidth="1"/>
    <col min="1017" max="1017" width="0" style="48" hidden="1" customWidth="1"/>
    <col min="1018" max="1018" width="3.7109375" style="48" customWidth="1"/>
    <col min="1019" max="1019" width="12.28515625" style="48" customWidth="1"/>
    <col min="1020" max="1267" width="9.140625" style="48"/>
    <col min="1268" max="1268" width="5.28515625" style="48" customWidth="1"/>
    <col min="1269" max="1269" width="43.28515625" style="48" customWidth="1"/>
    <col min="1270" max="1270" width="18.140625" style="48" customWidth="1"/>
    <col min="1271" max="1271" width="12.85546875" style="48" customWidth="1"/>
    <col min="1272" max="1272" width="14.140625" style="48" customWidth="1"/>
    <col min="1273" max="1273" width="0" style="48" hidden="1" customWidth="1"/>
    <col min="1274" max="1274" width="3.7109375" style="48" customWidth="1"/>
    <col min="1275" max="1275" width="12.28515625" style="48" customWidth="1"/>
    <col min="1276" max="1523" width="9.140625" style="48"/>
    <col min="1524" max="1524" width="5.28515625" style="48" customWidth="1"/>
    <col min="1525" max="1525" width="43.28515625" style="48" customWidth="1"/>
    <col min="1526" max="1526" width="18.140625" style="48" customWidth="1"/>
    <col min="1527" max="1527" width="12.85546875" style="48" customWidth="1"/>
    <col min="1528" max="1528" width="14.140625" style="48" customWidth="1"/>
    <col min="1529" max="1529" width="0" style="48" hidden="1" customWidth="1"/>
    <col min="1530" max="1530" width="3.7109375" style="48" customWidth="1"/>
    <col min="1531" max="1531" width="12.28515625" style="48" customWidth="1"/>
    <col min="1532" max="1779" width="9.140625" style="48"/>
    <col min="1780" max="1780" width="5.28515625" style="48" customWidth="1"/>
    <col min="1781" max="1781" width="43.28515625" style="48" customWidth="1"/>
    <col min="1782" max="1782" width="18.140625" style="48" customWidth="1"/>
    <col min="1783" max="1783" width="12.85546875" style="48" customWidth="1"/>
    <col min="1784" max="1784" width="14.140625" style="48" customWidth="1"/>
    <col min="1785" max="1785" width="0" style="48" hidden="1" customWidth="1"/>
    <col min="1786" max="1786" width="3.7109375" style="48" customWidth="1"/>
    <col min="1787" max="1787" width="12.28515625" style="48" customWidth="1"/>
    <col min="1788" max="2035" width="9.140625" style="48"/>
    <col min="2036" max="2036" width="5.28515625" style="48" customWidth="1"/>
    <col min="2037" max="2037" width="43.28515625" style="48" customWidth="1"/>
    <col min="2038" max="2038" width="18.140625" style="48" customWidth="1"/>
    <col min="2039" max="2039" width="12.85546875" style="48" customWidth="1"/>
    <col min="2040" max="2040" width="14.140625" style="48" customWidth="1"/>
    <col min="2041" max="2041" width="0" style="48" hidden="1" customWidth="1"/>
    <col min="2042" max="2042" width="3.7109375" style="48" customWidth="1"/>
    <col min="2043" max="2043" width="12.28515625" style="48" customWidth="1"/>
    <col min="2044" max="2291" width="9.140625" style="48"/>
    <col min="2292" max="2292" width="5.28515625" style="48" customWidth="1"/>
    <col min="2293" max="2293" width="43.28515625" style="48" customWidth="1"/>
    <col min="2294" max="2294" width="18.140625" style="48" customWidth="1"/>
    <col min="2295" max="2295" width="12.85546875" style="48" customWidth="1"/>
    <col min="2296" max="2296" width="14.140625" style="48" customWidth="1"/>
    <col min="2297" max="2297" width="0" style="48" hidden="1" customWidth="1"/>
    <col min="2298" max="2298" width="3.7109375" style="48" customWidth="1"/>
    <col min="2299" max="2299" width="12.28515625" style="48" customWidth="1"/>
    <col min="2300" max="2547" width="9.140625" style="48"/>
    <col min="2548" max="2548" width="5.28515625" style="48" customWidth="1"/>
    <col min="2549" max="2549" width="43.28515625" style="48" customWidth="1"/>
    <col min="2550" max="2550" width="18.140625" style="48" customWidth="1"/>
    <col min="2551" max="2551" width="12.85546875" style="48" customWidth="1"/>
    <col min="2552" max="2552" width="14.140625" style="48" customWidth="1"/>
    <col min="2553" max="2553" width="0" style="48" hidden="1" customWidth="1"/>
    <col min="2554" max="2554" width="3.7109375" style="48" customWidth="1"/>
    <col min="2555" max="2555" width="12.28515625" style="48" customWidth="1"/>
    <col min="2556" max="2803" width="9.140625" style="48"/>
    <col min="2804" max="2804" width="5.28515625" style="48" customWidth="1"/>
    <col min="2805" max="2805" width="43.28515625" style="48" customWidth="1"/>
    <col min="2806" max="2806" width="18.140625" style="48" customWidth="1"/>
    <col min="2807" max="2807" width="12.85546875" style="48" customWidth="1"/>
    <col min="2808" max="2808" width="14.140625" style="48" customWidth="1"/>
    <col min="2809" max="2809" width="0" style="48" hidden="1" customWidth="1"/>
    <col min="2810" max="2810" width="3.7109375" style="48" customWidth="1"/>
    <col min="2811" max="2811" width="12.28515625" style="48" customWidth="1"/>
    <col min="2812" max="3059" width="9.140625" style="48"/>
    <col min="3060" max="3060" width="5.28515625" style="48" customWidth="1"/>
    <col min="3061" max="3061" width="43.28515625" style="48" customWidth="1"/>
    <col min="3062" max="3062" width="18.140625" style="48" customWidth="1"/>
    <col min="3063" max="3063" width="12.85546875" style="48" customWidth="1"/>
    <col min="3064" max="3064" width="14.140625" style="48" customWidth="1"/>
    <col min="3065" max="3065" width="0" style="48" hidden="1" customWidth="1"/>
    <col min="3066" max="3066" width="3.7109375" style="48" customWidth="1"/>
    <col min="3067" max="3067" width="12.28515625" style="48" customWidth="1"/>
    <col min="3068" max="3315" width="9.140625" style="48"/>
    <col min="3316" max="3316" width="5.28515625" style="48" customWidth="1"/>
    <col min="3317" max="3317" width="43.28515625" style="48" customWidth="1"/>
    <col min="3318" max="3318" width="18.140625" style="48" customWidth="1"/>
    <col min="3319" max="3319" width="12.85546875" style="48" customWidth="1"/>
    <col min="3320" max="3320" width="14.140625" style="48" customWidth="1"/>
    <col min="3321" max="3321" width="0" style="48" hidden="1" customWidth="1"/>
    <col min="3322" max="3322" width="3.7109375" style="48" customWidth="1"/>
    <col min="3323" max="3323" width="12.28515625" style="48" customWidth="1"/>
    <col min="3324" max="3571" width="9.140625" style="48"/>
    <col min="3572" max="3572" width="5.28515625" style="48" customWidth="1"/>
    <col min="3573" max="3573" width="43.28515625" style="48" customWidth="1"/>
    <col min="3574" max="3574" width="18.140625" style="48" customWidth="1"/>
    <col min="3575" max="3575" width="12.85546875" style="48" customWidth="1"/>
    <col min="3576" max="3576" width="14.140625" style="48" customWidth="1"/>
    <col min="3577" max="3577" width="0" style="48" hidden="1" customWidth="1"/>
    <col min="3578" max="3578" width="3.7109375" style="48" customWidth="1"/>
    <col min="3579" max="3579" width="12.28515625" style="48" customWidth="1"/>
    <col min="3580" max="3827" width="9.140625" style="48"/>
    <col min="3828" max="3828" width="5.28515625" style="48" customWidth="1"/>
    <col min="3829" max="3829" width="43.28515625" style="48" customWidth="1"/>
    <col min="3830" max="3830" width="18.140625" style="48" customWidth="1"/>
    <col min="3831" max="3831" width="12.85546875" style="48" customWidth="1"/>
    <col min="3832" max="3832" width="14.140625" style="48" customWidth="1"/>
    <col min="3833" max="3833" width="0" style="48" hidden="1" customWidth="1"/>
    <col min="3834" max="3834" width="3.7109375" style="48" customWidth="1"/>
    <col min="3835" max="3835" width="12.28515625" style="48" customWidth="1"/>
    <col min="3836" max="4083" width="9.140625" style="48"/>
    <col min="4084" max="4084" width="5.28515625" style="48" customWidth="1"/>
    <col min="4085" max="4085" width="43.28515625" style="48" customWidth="1"/>
    <col min="4086" max="4086" width="18.140625" style="48" customWidth="1"/>
    <col min="4087" max="4087" width="12.85546875" style="48" customWidth="1"/>
    <col min="4088" max="4088" width="14.140625" style="48" customWidth="1"/>
    <col min="4089" max="4089" width="0" style="48" hidden="1" customWidth="1"/>
    <col min="4090" max="4090" width="3.7109375" style="48" customWidth="1"/>
    <col min="4091" max="4091" width="12.28515625" style="48" customWidth="1"/>
    <col min="4092" max="4339" width="9.140625" style="48"/>
    <col min="4340" max="4340" width="5.28515625" style="48" customWidth="1"/>
    <col min="4341" max="4341" width="43.28515625" style="48" customWidth="1"/>
    <col min="4342" max="4342" width="18.140625" style="48" customWidth="1"/>
    <col min="4343" max="4343" width="12.85546875" style="48" customWidth="1"/>
    <col min="4344" max="4344" width="14.140625" style="48" customWidth="1"/>
    <col min="4345" max="4345" width="0" style="48" hidden="1" customWidth="1"/>
    <col min="4346" max="4346" width="3.7109375" style="48" customWidth="1"/>
    <col min="4347" max="4347" width="12.28515625" style="48" customWidth="1"/>
    <col min="4348" max="4595" width="9.140625" style="48"/>
    <col min="4596" max="4596" width="5.28515625" style="48" customWidth="1"/>
    <col min="4597" max="4597" width="43.28515625" style="48" customWidth="1"/>
    <col min="4598" max="4598" width="18.140625" style="48" customWidth="1"/>
    <col min="4599" max="4599" width="12.85546875" style="48" customWidth="1"/>
    <col min="4600" max="4600" width="14.140625" style="48" customWidth="1"/>
    <col min="4601" max="4601" width="0" style="48" hidden="1" customWidth="1"/>
    <col min="4602" max="4602" width="3.7109375" style="48" customWidth="1"/>
    <col min="4603" max="4603" width="12.28515625" style="48" customWidth="1"/>
    <col min="4604" max="4851" width="9.140625" style="48"/>
    <col min="4852" max="4852" width="5.28515625" style="48" customWidth="1"/>
    <col min="4853" max="4853" width="43.28515625" style="48" customWidth="1"/>
    <col min="4854" max="4854" width="18.140625" style="48" customWidth="1"/>
    <col min="4855" max="4855" width="12.85546875" style="48" customWidth="1"/>
    <col min="4856" max="4856" width="14.140625" style="48" customWidth="1"/>
    <col min="4857" max="4857" width="0" style="48" hidden="1" customWidth="1"/>
    <col min="4858" max="4858" width="3.7109375" style="48" customWidth="1"/>
    <col min="4859" max="4859" width="12.28515625" style="48" customWidth="1"/>
    <col min="4860" max="5107" width="9.140625" style="48"/>
    <col min="5108" max="5108" width="5.28515625" style="48" customWidth="1"/>
    <col min="5109" max="5109" width="43.28515625" style="48" customWidth="1"/>
    <col min="5110" max="5110" width="18.140625" style="48" customWidth="1"/>
    <col min="5111" max="5111" width="12.85546875" style="48" customWidth="1"/>
    <col min="5112" max="5112" width="14.140625" style="48" customWidth="1"/>
    <col min="5113" max="5113" width="0" style="48" hidden="1" customWidth="1"/>
    <col min="5114" max="5114" width="3.7109375" style="48" customWidth="1"/>
    <col min="5115" max="5115" width="12.28515625" style="48" customWidth="1"/>
    <col min="5116" max="5363" width="9.140625" style="48"/>
    <col min="5364" max="5364" width="5.28515625" style="48" customWidth="1"/>
    <col min="5365" max="5365" width="43.28515625" style="48" customWidth="1"/>
    <col min="5366" max="5366" width="18.140625" style="48" customWidth="1"/>
    <col min="5367" max="5367" width="12.85546875" style="48" customWidth="1"/>
    <col min="5368" max="5368" width="14.140625" style="48" customWidth="1"/>
    <col min="5369" max="5369" width="0" style="48" hidden="1" customWidth="1"/>
    <col min="5370" max="5370" width="3.7109375" style="48" customWidth="1"/>
    <col min="5371" max="5371" width="12.28515625" style="48" customWidth="1"/>
    <col min="5372" max="5619" width="9.140625" style="48"/>
    <col min="5620" max="5620" width="5.28515625" style="48" customWidth="1"/>
    <col min="5621" max="5621" width="43.28515625" style="48" customWidth="1"/>
    <col min="5622" max="5622" width="18.140625" style="48" customWidth="1"/>
    <col min="5623" max="5623" width="12.85546875" style="48" customWidth="1"/>
    <col min="5624" max="5624" width="14.140625" style="48" customWidth="1"/>
    <col min="5625" max="5625" width="0" style="48" hidden="1" customWidth="1"/>
    <col min="5626" max="5626" width="3.7109375" style="48" customWidth="1"/>
    <col min="5627" max="5627" width="12.28515625" style="48" customWidth="1"/>
    <col min="5628" max="5875" width="9.140625" style="48"/>
    <col min="5876" max="5876" width="5.28515625" style="48" customWidth="1"/>
    <col min="5877" max="5877" width="43.28515625" style="48" customWidth="1"/>
    <col min="5878" max="5878" width="18.140625" style="48" customWidth="1"/>
    <col min="5879" max="5879" width="12.85546875" style="48" customWidth="1"/>
    <col min="5880" max="5880" width="14.140625" style="48" customWidth="1"/>
    <col min="5881" max="5881" width="0" style="48" hidden="1" customWidth="1"/>
    <col min="5882" max="5882" width="3.7109375" style="48" customWidth="1"/>
    <col min="5883" max="5883" width="12.28515625" style="48" customWidth="1"/>
    <col min="5884" max="6131" width="9.140625" style="48"/>
    <col min="6132" max="6132" width="5.28515625" style="48" customWidth="1"/>
    <col min="6133" max="6133" width="43.28515625" style="48" customWidth="1"/>
    <col min="6134" max="6134" width="18.140625" style="48" customWidth="1"/>
    <col min="6135" max="6135" width="12.85546875" style="48" customWidth="1"/>
    <col min="6136" max="6136" width="14.140625" style="48" customWidth="1"/>
    <col min="6137" max="6137" width="0" style="48" hidden="1" customWidth="1"/>
    <col min="6138" max="6138" width="3.7109375" style="48" customWidth="1"/>
    <col min="6139" max="6139" width="12.28515625" style="48" customWidth="1"/>
    <col min="6140" max="6387" width="9.140625" style="48"/>
    <col min="6388" max="6388" width="5.28515625" style="48" customWidth="1"/>
    <col min="6389" max="6389" width="43.28515625" style="48" customWidth="1"/>
    <col min="6390" max="6390" width="18.140625" style="48" customWidth="1"/>
    <col min="6391" max="6391" width="12.85546875" style="48" customWidth="1"/>
    <col min="6392" max="6392" width="14.140625" style="48" customWidth="1"/>
    <col min="6393" max="6393" width="0" style="48" hidden="1" customWidth="1"/>
    <col min="6394" max="6394" width="3.7109375" style="48" customWidth="1"/>
    <col min="6395" max="6395" width="12.28515625" style="48" customWidth="1"/>
    <col min="6396" max="6643" width="9.140625" style="48"/>
    <col min="6644" max="6644" width="5.28515625" style="48" customWidth="1"/>
    <col min="6645" max="6645" width="43.28515625" style="48" customWidth="1"/>
    <col min="6646" max="6646" width="18.140625" style="48" customWidth="1"/>
    <col min="6647" max="6647" width="12.85546875" style="48" customWidth="1"/>
    <col min="6648" max="6648" width="14.140625" style="48" customWidth="1"/>
    <col min="6649" max="6649" width="0" style="48" hidden="1" customWidth="1"/>
    <col min="6650" max="6650" width="3.7109375" style="48" customWidth="1"/>
    <col min="6651" max="6651" width="12.28515625" style="48" customWidth="1"/>
    <col min="6652" max="6899" width="9.140625" style="48"/>
    <col min="6900" max="6900" width="5.28515625" style="48" customWidth="1"/>
    <col min="6901" max="6901" width="43.28515625" style="48" customWidth="1"/>
    <col min="6902" max="6902" width="18.140625" style="48" customWidth="1"/>
    <col min="6903" max="6903" width="12.85546875" style="48" customWidth="1"/>
    <col min="6904" max="6904" width="14.140625" style="48" customWidth="1"/>
    <col min="6905" max="6905" width="0" style="48" hidden="1" customWidth="1"/>
    <col min="6906" max="6906" width="3.7109375" style="48" customWidth="1"/>
    <col min="6907" max="6907" width="12.28515625" style="48" customWidth="1"/>
    <col min="6908" max="7155" width="9.140625" style="48"/>
    <col min="7156" max="7156" width="5.28515625" style="48" customWidth="1"/>
    <col min="7157" max="7157" width="43.28515625" style="48" customWidth="1"/>
    <col min="7158" max="7158" width="18.140625" style="48" customWidth="1"/>
    <col min="7159" max="7159" width="12.85546875" style="48" customWidth="1"/>
    <col min="7160" max="7160" width="14.140625" style="48" customWidth="1"/>
    <col min="7161" max="7161" width="0" style="48" hidden="1" customWidth="1"/>
    <col min="7162" max="7162" width="3.7109375" style="48" customWidth="1"/>
    <col min="7163" max="7163" width="12.28515625" style="48" customWidth="1"/>
    <col min="7164" max="7411" width="9.140625" style="48"/>
    <col min="7412" max="7412" width="5.28515625" style="48" customWidth="1"/>
    <col min="7413" max="7413" width="43.28515625" style="48" customWidth="1"/>
    <col min="7414" max="7414" width="18.140625" style="48" customWidth="1"/>
    <col min="7415" max="7415" width="12.85546875" style="48" customWidth="1"/>
    <col min="7416" max="7416" width="14.140625" style="48" customWidth="1"/>
    <col min="7417" max="7417" width="0" style="48" hidden="1" customWidth="1"/>
    <col min="7418" max="7418" width="3.7109375" style="48" customWidth="1"/>
    <col min="7419" max="7419" width="12.28515625" style="48" customWidth="1"/>
    <col min="7420" max="7667" width="9.140625" style="48"/>
    <col min="7668" max="7668" width="5.28515625" style="48" customWidth="1"/>
    <col min="7669" max="7669" width="43.28515625" style="48" customWidth="1"/>
    <col min="7670" max="7670" width="18.140625" style="48" customWidth="1"/>
    <col min="7671" max="7671" width="12.85546875" style="48" customWidth="1"/>
    <col min="7672" max="7672" width="14.140625" style="48" customWidth="1"/>
    <col min="7673" max="7673" width="0" style="48" hidden="1" customWidth="1"/>
    <col min="7674" max="7674" width="3.7109375" style="48" customWidth="1"/>
    <col min="7675" max="7675" width="12.28515625" style="48" customWidth="1"/>
    <col min="7676" max="7923" width="9.140625" style="48"/>
    <col min="7924" max="7924" width="5.28515625" style="48" customWidth="1"/>
    <col min="7925" max="7925" width="43.28515625" style="48" customWidth="1"/>
    <col min="7926" max="7926" width="18.140625" style="48" customWidth="1"/>
    <col min="7927" max="7927" width="12.85546875" style="48" customWidth="1"/>
    <col min="7928" max="7928" width="14.140625" style="48" customWidth="1"/>
    <col min="7929" max="7929" width="0" style="48" hidden="1" customWidth="1"/>
    <col min="7930" max="7930" width="3.7109375" style="48" customWidth="1"/>
    <col min="7931" max="7931" width="12.28515625" style="48" customWidth="1"/>
    <col min="7932" max="8179" width="9.140625" style="48"/>
    <col min="8180" max="8180" width="5.28515625" style="48" customWidth="1"/>
    <col min="8181" max="8181" width="43.28515625" style="48" customWidth="1"/>
    <col min="8182" max="8182" width="18.140625" style="48" customWidth="1"/>
    <col min="8183" max="8183" width="12.85546875" style="48" customWidth="1"/>
    <col min="8184" max="8184" width="14.140625" style="48" customWidth="1"/>
    <col min="8185" max="8185" width="0" style="48" hidden="1" customWidth="1"/>
    <col min="8186" max="8186" width="3.7109375" style="48" customWidth="1"/>
    <col min="8187" max="8187" width="12.28515625" style="48" customWidth="1"/>
    <col min="8188" max="8435" width="9.140625" style="48"/>
    <col min="8436" max="8436" width="5.28515625" style="48" customWidth="1"/>
    <col min="8437" max="8437" width="43.28515625" style="48" customWidth="1"/>
    <col min="8438" max="8438" width="18.140625" style="48" customWidth="1"/>
    <col min="8439" max="8439" width="12.85546875" style="48" customWidth="1"/>
    <col min="8440" max="8440" width="14.140625" style="48" customWidth="1"/>
    <col min="8441" max="8441" width="0" style="48" hidden="1" customWidth="1"/>
    <col min="8442" max="8442" width="3.7109375" style="48" customWidth="1"/>
    <col min="8443" max="8443" width="12.28515625" style="48" customWidth="1"/>
    <col min="8444" max="8691" width="9.140625" style="48"/>
    <col min="8692" max="8692" width="5.28515625" style="48" customWidth="1"/>
    <col min="8693" max="8693" width="43.28515625" style="48" customWidth="1"/>
    <col min="8694" max="8694" width="18.140625" style="48" customWidth="1"/>
    <col min="8695" max="8695" width="12.85546875" style="48" customWidth="1"/>
    <col min="8696" max="8696" width="14.140625" style="48" customWidth="1"/>
    <col min="8697" max="8697" width="0" style="48" hidden="1" customWidth="1"/>
    <col min="8698" max="8698" width="3.7109375" style="48" customWidth="1"/>
    <col min="8699" max="8699" width="12.28515625" style="48" customWidth="1"/>
    <col min="8700" max="8947" width="9.140625" style="48"/>
    <col min="8948" max="8948" width="5.28515625" style="48" customWidth="1"/>
    <col min="8949" max="8949" width="43.28515625" style="48" customWidth="1"/>
    <col min="8950" max="8950" width="18.140625" style="48" customWidth="1"/>
    <col min="8951" max="8951" width="12.85546875" style="48" customWidth="1"/>
    <col min="8952" max="8952" width="14.140625" style="48" customWidth="1"/>
    <col min="8953" max="8953" width="0" style="48" hidden="1" customWidth="1"/>
    <col min="8954" max="8954" width="3.7109375" style="48" customWidth="1"/>
    <col min="8955" max="8955" width="12.28515625" style="48" customWidth="1"/>
    <col min="8956" max="9203" width="9.140625" style="48"/>
    <col min="9204" max="9204" width="5.28515625" style="48" customWidth="1"/>
    <col min="9205" max="9205" width="43.28515625" style="48" customWidth="1"/>
    <col min="9206" max="9206" width="18.140625" style="48" customWidth="1"/>
    <col min="9207" max="9207" width="12.85546875" style="48" customWidth="1"/>
    <col min="9208" max="9208" width="14.140625" style="48" customWidth="1"/>
    <col min="9209" max="9209" width="0" style="48" hidden="1" customWidth="1"/>
    <col min="9210" max="9210" width="3.7109375" style="48" customWidth="1"/>
    <col min="9211" max="9211" width="12.28515625" style="48" customWidth="1"/>
    <col min="9212" max="9459" width="9.140625" style="48"/>
    <col min="9460" max="9460" width="5.28515625" style="48" customWidth="1"/>
    <col min="9461" max="9461" width="43.28515625" style="48" customWidth="1"/>
    <col min="9462" max="9462" width="18.140625" style="48" customWidth="1"/>
    <col min="9463" max="9463" width="12.85546875" style="48" customWidth="1"/>
    <col min="9464" max="9464" width="14.140625" style="48" customWidth="1"/>
    <col min="9465" max="9465" width="0" style="48" hidden="1" customWidth="1"/>
    <col min="9466" max="9466" width="3.7109375" style="48" customWidth="1"/>
    <col min="9467" max="9467" width="12.28515625" style="48" customWidth="1"/>
    <col min="9468" max="9715" width="9.140625" style="48"/>
    <col min="9716" max="9716" width="5.28515625" style="48" customWidth="1"/>
    <col min="9717" max="9717" width="43.28515625" style="48" customWidth="1"/>
    <col min="9718" max="9718" width="18.140625" style="48" customWidth="1"/>
    <col min="9719" max="9719" width="12.85546875" style="48" customWidth="1"/>
    <col min="9720" max="9720" width="14.140625" style="48" customWidth="1"/>
    <col min="9721" max="9721" width="0" style="48" hidden="1" customWidth="1"/>
    <col min="9722" max="9722" width="3.7109375" style="48" customWidth="1"/>
    <col min="9723" max="9723" width="12.28515625" style="48" customWidth="1"/>
    <col min="9724" max="9971" width="9.140625" style="48"/>
    <col min="9972" max="9972" width="5.28515625" style="48" customWidth="1"/>
    <col min="9973" max="9973" width="43.28515625" style="48" customWidth="1"/>
    <col min="9974" max="9974" width="18.140625" style="48" customWidth="1"/>
    <col min="9975" max="9975" width="12.85546875" style="48" customWidth="1"/>
    <col min="9976" max="9976" width="14.140625" style="48" customWidth="1"/>
    <col min="9977" max="9977" width="0" style="48" hidden="1" customWidth="1"/>
    <col min="9978" max="9978" width="3.7109375" style="48" customWidth="1"/>
    <col min="9979" max="9979" width="12.28515625" style="48" customWidth="1"/>
    <col min="9980" max="10227" width="9.140625" style="48"/>
    <col min="10228" max="10228" width="5.28515625" style="48" customWidth="1"/>
    <col min="10229" max="10229" width="43.28515625" style="48" customWidth="1"/>
    <col min="10230" max="10230" width="18.140625" style="48" customWidth="1"/>
    <col min="10231" max="10231" width="12.85546875" style="48" customWidth="1"/>
    <col min="10232" max="10232" width="14.140625" style="48" customWidth="1"/>
    <col min="10233" max="10233" width="0" style="48" hidden="1" customWidth="1"/>
    <col min="10234" max="10234" width="3.7109375" style="48" customWidth="1"/>
    <col min="10235" max="10235" width="12.28515625" style="48" customWidth="1"/>
    <col min="10236" max="10483" width="9.140625" style="48"/>
    <col min="10484" max="10484" width="5.28515625" style="48" customWidth="1"/>
    <col min="10485" max="10485" width="43.28515625" style="48" customWidth="1"/>
    <col min="10486" max="10486" width="18.140625" style="48" customWidth="1"/>
    <col min="10487" max="10487" width="12.85546875" style="48" customWidth="1"/>
    <col min="10488" max="10488" width="14.140625" style="48" customWidth="1"/>
    <col min="10489" max="10489" width="0" style="48" hidden="1" customWidth="1"/>
    <col min="10490" max="10490" width="3.7109375" style="48" customWidth="1"/>
    <col min="10491" max="10491" width="12.28515625" style="48" customWidth="1"/>
    <col min="10492" max="10739" width="9.140625" style="48"/>
    <col min="10740" max="10740" width="5.28515625" style="48" customWidth="1"/>
    <col min="10741" max="10741" width="43.28515625" style="48" customWidth="1"/>
    <col min="10742" max="10742" width="18.140625" style="48" customWidth="1"/>
    <col min="10743" max="10743" width="12.85546875" style="48" customWidth="1"/>
    <col min="10744" max="10744" width="14.140625" style="48" customWidth="1"/>
    <col min="10745" max="10745" width="0" style="48" hidden="1" customWidth="1"/>
    <col min="10746" max="10746" width="3.7109375" style="48" customWidth="1"/>
    <col min="10747" max="10747" width="12.28515625" style="48" customWidth="1"/>
    <col min="10748" max="10995" width="9.140625" style="48"/>
    <col min="10996" max="10996" width="5.28515625" style="48" customWidth="1"/>
    <col min="10997" max="10997" width="43.28515625" style="48" customWidth="1"/>
    <col min="10998" max="10998" width="18.140625" style="48" customWidth="1"/>
    <col min="10999" max="10999" width="12.85546875" style="48" customWidth="1"/>
    <col min="11000" max="11000" width="14.140625" style="48" customWidth="1"/>
    <col min="11001" max="11001" width="0" style="48" hidden="1" customWidth="1"/>
    <col min="11002" max="11002" width="3.7109375" style="48" customWidth="1"/>
    <col min="11003" max="11003" width="12.28515625" style="48" customWidth="1"/>
    <col min="11004" max="11251" width="9.140625" style="48"/>
    <col min="11252" max="11252" width="5.28515625" style="48" customWidth="1"/>
    <col min="11253" max="11253" width="43.28515625" style="48" customWidth="1"/>
    <col min="11254" max="11254" width="18.140625" style="48" customWidth="1"/>
    <col min="11255" max="11255" width="12.85546875" style="48" customWidth="1"/>
    <col min="11256" max="11256" width="14.140625" style="48" customWidth="1"/>
    <col min="11257" max="11257" width="0" style="48" hidden="1" customWidth="1"/>
    <col min="11258" max="11258" width="3.7109375" style="48" customWidth="1"/>
    <col min="11259" max="11259" width="12.28515625" style="48" customWidth="1"/>
    <col min="11260" max="11507" width="9.140625" style="48"/>
    <col min="11508" max="11508" width="5.28515625" style="48" customWidth="1"/>
    <col min="11509" max="11509" width="43.28515625" style="48" customWidth="1"/>
    <col min="11510" max="11510" width="18.140625" style="48" customWidth="1"/>
    <col min="11511" max="11511" width="12.85546875" style="48" customWidth="1"/>
    <col min="11512" max="11512" width="14.140625" style="48" customWidth="1"/>
    <col min="11513" max="11513" width="0" style="48" hidden="1" customWidth="1"/>
    <col min="11514" max="11514" width="3.7109375" style="48" customWidth="1"/>
    <col min="11515" max="11515" width="12.28515625" style="48" customWidth="1"/>
    <col min="11516" max="11763" width="9.140625" style="48"/>
    <col min="11764" max="11764" width="5.28515625" style="48" customWidth="1"/>
    <col min="11765" max="11765" width="43.28515625" style="48" customWidth="1"/>
    <col min="11766" max="11766" width="18.140625" style="48" customWidth="1"/>
    <col min="11767" max="11767" width="12.85546875" style="48" customWidth="1"/>
    <col min="11768" max="11768" width="14.140625" style="48" customWidth="1"/>
    <col min="11769" max="11769" width="0" style="48" hidden="1" customWidth="1"/>
    <col min="11770" max="11770" width="3.7109375" style="48" customWidth="1"/>
    <col min="11771" max="11771" width="12.28515625" style="48" customWidth="1"/>
    <col min="11772" max="12019" width="9.140625" style="48"/>
    <col min="12020" max="12020" width="5.28515625" style="48" customWidth="1"/>
    <col min="12021" max="12021" width="43.28515625" style="48" customWidth="1"/>
    <col min="12022" max="12022" width="18.140625" style="48" customWidth="1"/>
    <col min="12023" max="12023" width="12.85546875" style="48" customWidth="1"/>
    <col min="12024" max="12024" width="14.140625" style="48" customWidth="1"/>
    <col min="12025" max="12025" width="0" style="48" hidden="1" customWidth="1"/>
    <col min="12026" max="12026" width="3.7109375" style="48" customWidth="1"/>
    <col min="12027" max="12027" width="12.28515625" style="48" customWidth="1"/>
    <col min="12028" max="12275" width="9.140625" style="48"/>
    <col min="12276" max="12276" width="5.28515625" style="48" customWidth="1"/>
    <col min="12277" max="12277" width="43.28515625" style="48" customWidth="1"/>
    <col min="12278" max="12278" width="18.140625" style="48" customWidth="1"/>
    <col min="12279" max="12279" width="12.85546875" style="48" customWidth="1"/>
    <col min="12280" max="12280" width="14.140625" style="48" customWidth="1"/>
    <col min="12281" max="12281" width="0" style="48" hidden="1" customWidth="1"/>
    <col min="12282" max="12282" width="3.7109375" style="48" customWidth="1"/>
    <col min="12283" max="12283" width="12.28515625" style="48" customWidth="1"/>
    <col min="12284" max="12531" width="9.140625" style="48"/>
    <col min="12532" max="12532" width="5.28515625" style="48" customWidth="1"/>
    <col min="12533" max="12533" width="43.28515625" style="48" customWidth="1"/>
    <col min="12534" max="12534" width="18.140625" style="48" customWidth="1"/>
    <col min="12535" max="12535" width="12.85546875" style="48" customWidth="1"/>
    <col min="12536" max="12536" width="14.140625" style="48" customWidth="1"/>
    <col min="12537" max="12537" width="0" style="48" hidden="1" customWidth="1"/>
    <col min="12538" max="12538" width="3.7109375" style="48" customWidth="1"/>
    <col min="12539" max="12539" width="12.28515625" style="48" customWidth="1"/>
    <col min="12540" max="12787" width="9.140625" style="48"/>
    <col min="12788" max="12788" width="5.28515625" style="48" customWidth="1"/>
    <col min="12789" max="12789" width="43.28515625" style="48" customWidth="1"/>
    <col min="12790" max="12790" width="18.140625" style="48" customWidth="1"/>
    <col min="12791" max="12791" width="12.85546875" style="48" customWidth="1"/>
    <col min="12792" max="12792" width="14.140625" style="48" customWidth="1"/>
    <col min="12793" max="12793" width="0" style="48" hidden="1" customWidth="1"/>
    <col min="12794" max="12794" width="3.7109375" style="48" customWidth="1"/>
    <col min="12795" max="12795" width="12.28515625" style="48" customWidth="1"/>
    <col min="12796" max="13043" width="9.140625" style="48"/>
    <col min="13044" max="13044" width="5.28515625" style="48" customWidth="1"/>
    <col min="13045" max="13045" width="43.28515625" style="48" customWidth="1"/>
    <col min="13046" max="13046" width="18.140625" style="48" customWidth="1"/>
    <col min="13047" max="13047" width="12.85546875" style="48" customWidth="1"/>
    <col min="13048" max="13048" width="14.140625" style="48" customWidth="1"/>
    <col min="13049" max="13049" width="0" style="48" hidden="1" customWidth="1"/>
    <col min="13050" max="13050" width="3.7109375" style="48" customWidth="1"/>
    <col min="13051" max="13051" width="12.28515625" style="48" customWidth="1"/>
    <col min="13052" max="13299" width="9.140625" style="48"/>
    <col min="13300" max="13300" width="5.28515625" style="48" customWidth="1"/>
    <col min="13301" max="13301" width="43.28515625" style="48" customWidth="1"/>
    <col min="13302" max="13302" width="18.140625" style="48" customWidth="1"/>
    <col min="13303" max="13303" width="12.85546875" style="48" customWidth="1"/>
    <col min="13304" max="13304" width="14.140625" style="48" customWidth="1"/>
    <col min="13305" max="13305" width="0" style="48" hidden="1" customWidth="1"/>
    <col min="13306" max="13306" width="3.7109375" style="48" customWidth="1"/>
    <col min="13307" max="13307" width="12.28515625" style="48" customWidth="1"/>
    <col min="13308" max="13555" width="9.140625" style="48"/>
    <col min="13556" max="13556" width="5.28515625" style="48" customWidth="1"/>
    <col min="13557" max="13557" width="43.28515625" style="48" customWidth="1"/>
    <col min="13558" max="13558" width="18.140625" style="48" customWidth="1"/>
    <col min="13559" max="13559" width="12.85546875" style="48" customWidth="1"/>
    <col min="13560" max="13560" width="14.140625" style="48" customWidth="1"/>
    <col min="13561" max="13561" width="0" style="48" hidden="1" customWidth="1"/>
    <col min="13562" max="13562" width="3.7109375" style="48" customWidth="1"/>
    <col min="13563" max="13563" width="12.28515625" style="48" customWidth="1"/>
    <col min="13564" max="13811" width="9.140625" style="48"/>
    <col min="13812" max="13812" width="5.28515625" style="48" customWidth="1"/>
    <col min="13813" max="13813" width="43.28515625" style="48" customWidth="1"/>
    <col min="13814" max="13814" width="18.140625" style="48" customWidth="1"/>
    <col min="13815" max="13815" width="12.85546875" style="48" customWidth="1"/>
    <col min="13816" max="13816" width="14.140625" style="48" customWidth="1"/>
    <col min="13817" max="13817" width="0" style="48" hidden="1" customWidth="1"/>
    <col min="13818" max="13818" width="3.7109375" style="48" customWidth="1"/>
    <col min="13819" max="13819" width="12.28515625" style="48" customWidth="1"/>
    <col min="13820" max="14067" width="9.140625" style="48"/>
    <col min="14068" max="14068" width="5.28515625" style="48" customWidth="1"/>
    <col min="14069" max="14069" width="43.28515625" style="48" customWidth="1"/>
    <col min="14070" max="14070" width="18.140625" style="48" customWidth="1"/>
    <col min="14071" max="14071" width="12.85546875" style="48" customWidth="1"/>
    <col min="14072" max="14072" width="14.140625" style="48" customWidth="1"/>
    <col min="14073" max="14073" width="0" style="48" hidden="1" customWidth="1"/>
    <col min="14074" max="14074" width="3.7109375" style="48" customWidth="1"/>
    <col min="14075" max="14075" width="12.28515625" style="48" customWidth="1"/>
    <col min="14076" max="14323" width="9.140625" style="48"/>
    <col min="14324" max="14324" width="5.28515625" style="48" customWidth="1"/>
    <col min="14325" max="14325" width="43.28515625" style="48" customWidth="1"/>
    <col min="14326" max="14326" width="18.140625" style="48" customWidth="1"/>
    <col min="14327" max="14327" width="12.85546875" style="48" customWidth="1"/>
    <col min="14328" max="14328" width="14.140625" style="48" customWidth="1"/>
    <col min="14329" max="14329" width="0" style="48" hidden="1" customWidth="1"/>
    <col min="14330" max="14330" width="3.7109375" style="48" customWidth="1"/>
    <col min="14331" max="14331" width="12.28515625" style="48" customWidth="1"/>
    <col min="14332" max="14579" width="9.140625" style="48"/>
    <col min="14580" max="14580" width="5.28515625" style="48" customWidth="1"/>
    <col min="14581" max="14581" width="43.28515625" style="48" customWidth="1"/>
    <col min="14582" max="14582" width="18.140625" style="48" customWidth="1"/>
    <col min="14583" max="14583" width="12.85546875" style="48" customWidth="1"/>
    <col min="14584" max="14584" width="14.140625" style="48" customWidth="1"/>
    <col min="14585" max="14585" width="0" style="48" hidden="1" customWidth="1"/>
    <col min="14586" max="14586" width="3.7109375" style="48" customWidth="1"/>
    <col min="14587" max="14587" width="12.28515625" style="48" customWidth="1"/>
    <col min="14588" max="14835" width="9.140625" style="48"/>
    <col min="14836" max="14836" width="5.28515625" style="48" customWidth="1"/>
    <col min="14837" max="14837" width="43.28515625" style="48" customWidth="1"/>
    <col min="14838" max="14838" width="18.140625" style="48" customWidth="1"/>
    <col min="14839" max="14839" width="12.85546875" style="48" customWidth="1"/>
    <col min="14840" max="14840" width="14.140625" style="48" customWidth="1"/>
    <col min="14841" max="14841" width="0" style="48" hidden="1" customWidth="1"/>
    <col min="14842" max="14842" width="3.7109375" style="48" customWidth="1"/>
    <col min="14843" max="14843" width="12.28515625" style="48" customWidth="1"/>
    <col min="14844" max="15091" width="9.140625" style="48"/>
    <col min="15092" max="15092" width="5.28515625" style="48" customWidth="1"/>
    <col min="15093" max="15093" width="43.28515625" style="48" customWidth="1"/>
    <col min="15094" max="15094" width="18.140625" style="48" customWidth="1"/>
    <col min="15095" max="15095" width="12.85546875" style="48" customWidth="1"/>
    <col min="15096" max="15096" width="14.140625" style="48" customWidth="1"/>
    <col min="15097" max="15097" width="0" style="48" hidden="1" customWidth="1"/>
    <col min="15098" max="15098" width="3.7109375" style="48" customWidth="1"/>
    <col min="15099" max="15099" width="12.28515625" style="48" customWidth="1"/>
    <col min="15100" max="15347" width="9.140625" style="48"/>
    <col min="15348" max="15348" width="5.28515625" style="48" customWidth="1"/>
    <col min="15349" max="15349" width="43.28515625" style="48" customWidth="1"/>
    <col min="15350" max="15350" width="18.140625" style="48" customWidth="1"/>
    <col min="15351" max="15351" width="12.85546875" style="48" customWidth="1"/>
    <col min="15352" max="15352" width="14.140625" style="48" customWidth="1"/>
    <col min="15353" max="15353" width="0" style="48" hidden="1" customWidth="1"/>
    <col min="15354" max="15354" width="3.7109375" style="48" customWidth="1"/>
    <col min="15355" max="15355" width="12.28515625" style="48" customWidth="1"/>
    <col min="15356" max="15603" width="9.140625" style="48"/>
    <col min="15604" max="15604" width="5.28515625" style="48" customWidth="1"/>
    <col min="15605" max="15605" width="43.28515625" style="48" customWidth="1"/>
    <col min="15606" max="15606" width="18.140625" style="48" customWidth="1"/>
    <col min="15607" max="15607" width="12.85546875" style="48" customWidth="1"/>
    <col min="15608" max="15608" width="14.140625" style="48" customWidth="1"/>
    <col min="15609" max="15609" width="0" style="48" hidden="1" customWidth="1"/>
    <col min="15610" max="15610" width="3.7109375" style="48" customWidth="1"/>
    <col min="15611" max="15611" width="12.28515625" style="48" customWidth="1"/>
    <col min="15612" max="15859" width="9.140625" style="48"/>
    <col min="15860" max="15860" width="5.28515625" style="48" customWidth="1"/>
    <col min="15861" max="15861" width="43.28515625" style="48" customWidth="1"/>
    <col min="15862" max="15862" width="18.140625" style="48" customWidth="1"/>
    <col min="15863" max="15863" width="12.85546875" style="48" customWidth="1"/>
    <col min="15864" max="15864" width="14.140625" style="48" customWidth="1"/>
    <col min="15865" max="15865" width="0" style="48" hidden="1" customWidth="1"/>
    <col min="15866" max="15866" width="3.7109375" style="48" customWidth="1"/>
    <col min="15867" max="15867" width="12.28515625" style="48" customWidth="1"/>
    <col min="15868" max="16115" width="9.140625" style="48"/>
    <col min="16116" max="16116" width="5.28515625" style="48" customWidth="1"/>
    <col min="16117" max="16117" width="43.28515625" style="48" customWidth="1"/>
    <col min="16118" max="16118" width="18.140625" style="48" customWidth="1"/>
    <col min="16119" max="16119" width="12.85546875" style="48" customWidth="1"/>
    <col min="16120" max="16120" width="14.140625" style="48" customWidth="1"/>
    <col min="16121" max="16121" width="0" style="48" hidden="1" customWidth="1"/>
    <col min="16122" max="16122" width="3.7109375" style="48" customWidth="1"/>
    <col min="16123" max="16123" width="12.28515625" style="48" customWidth="1"/>
    <col min="16124" max="16384" width="9.140625" style="48"/>
  </cols>
  <sheetData>
    <row r="1" spans="1:8" ht="13.5" x14ac:dyDescent="0.25">
      <c r="C1" s="231" t="s">
        <v>73</v>
      </c>
      <c r="D1" s="231"/>
      <c r="E1" s="231"/>
      <c r="F1" s="48"/>
    </row>
    <row r="2" spans="1:8" ht="13.5" customHeight="1" x14ac:dyDescent="0.25">
      <c r="A2" s="107"/>
      <c r="C2" s="232" t="s">
        <v>228</v>
      </c>
      <c r="D2" s="232"/>
      <c r="E2" s="232"/>
      <c r="F2" s="48"/>
    </row>
    <row r="3" spans="1:8" ht="13.5" customHeight="1" x14ac:dyDescent="0.25">
      <c r="A3" s="107"/>
      <c r="C3" s="233" t="s">
        <v>229</v>
      </c>
      <c r="D3" s="233"/>
      <c r="E3" s="233"/>
      <c r="F3" s="48"/>
    </row>
    <row r="4" spans="1:8" ht="13.5" x14ac:dyDescent="0.25">
      <c r="C4" s="140"/>
      <c r="D4" s="140"/>
      <c r="E4" s="140"/>
      <c r="F4" s="48"/>
    </row>
    <row r="5" spans="1:8" s="49" customFormat="1" ht="92.25" customHeight="1" x14ac:dyDescent="0.3">
      <c r="A5" s="234" t="s">
        <v>248</v>
      </c>
      <c r="B5" s="234"/>
      <c r="C5" s="234"/>
      <c r="D5" s="234"/>
      <c r="E5" s="234"/>
    </row>
    <row r="6" spans="1:8" s="52" customFormat="1" ht="18.75" customHeight="1" x14ac:dyDescent="0.3">
      <c r="A6" s="51"/>
      <c r="B6" s="124" t="s">
        <v>124</v>
      </c>
      <c r="C6" s="51"/>
      <c r="D6" s="51"/>
      <c r="E6" s="51"/>
      <c r="F6" s="156"/>
    </row>
    <row r="7" spans="1:8" s="52" customFormat="1" ht="23.25" customHeight="1" x14ac:dyDescent="0.3">
      <c r="A7" s="51"/>
      <c r="B7" s="252" t="s">
        <v>1</v>
      </c>
      <c r="C7" s="252"/>
      <c r="D7" s="252"/>
      <c r="E7" s="252"/>
      <c r="F7" s="156"/>
    </row>
    <row r="8" spans="1:8" s="103" customFormat="1" ht="44.25" customHeight="1" x14ac:dyDescent="0.2">
      <c r="A8" s="53" t="s">
        <v>2</v>
      </c>
      <c r="B8" s="53" t="s">
        <v>3</v>
      </c>
      <c r="C8" s="53" t="s">
        <v>4</v>
      </c>
      <c r="D8" s="53" t="s">
        <v>5</v>
      </c>
      <c r="E8" s="53" t="s">
        <v>6</v>
      </c>
    </row>
    <row r="9" spans="1:8" s="28" customFormat="1" ht="24" customHeight="1" x14ac:dyDescent="0.2">
      <c r="A9" s="108">
        <v>1</v>
      </c>
      <c r="B9" s="54" t="s">
        <v>7</v>
      </c>
      <c r="C9" s="55">
        <v>1</v>
      </c>
      <c r="D9" s="27">
        <v>350000</v>
      </c>
      <c r="E9" s="27">
        <f>+D9*C9</f>
        <v>350000</v>
      </c>
      <c r="F9" s="105"/>
    </row>
    <row r="10" spans="1:8" s="28" customFormat="1" ht="34.5" customHeight="1" x14ac:dyDescent="0.2">
      <c r="A10" s="108">
        <v>2</v>
      </c>
      <c r="B10" s="54" t="s">
        <v>33</v>
      </c>
      <c r="C10" s="55">
        <v>1</v>
      </c>
      <c r="D10" s="27">
        <v>200000</v>
      </c>
      <c r="E10" s="27">
        <f t="shared" ref="E10:E21" si="0">+D10*C10</f>
        <v>200000</v>
      </c>
      <c r="F10" s="105"/>
      <c r="G10" s="263"/>
      <c r="H10" s="263"/>
    </row>
    <row r="11" spans="1:8" s="28" customFormat="1" ht="24" customHeight="1" x14ac:dyDescent="0.2">
      <c r="A11" s="108">
        <v>3</v>
      </c>
      <c r="B11" s="54" t="s">
        <v>34</v>
      </c>
      <c r="C11" s="55">
        <v>1</v>
      </c>
      <c r="D11" s="27">
        <v>160000</v>
      </c>
      <c r="E11" s="27">
        <f t="shared" si="0"/>
        <v>160000</v>
      </c>
      <c r="F11" s="105"/>
    </row>
    <row r="12" spans="1:8" s="28" customFormat="1" ht="24" customHeight="1" x14ac:dyDescent="0.2">
      <c r="A12" s="108">
        <v>4</v>
      </c>
      <c r="B12" s="54" t="s">
        <v>13</v>
      </c>
      <c r="C12" s="55">
        <v>1</v>
      </c>
      <c r="D12" s="27">
        <v>180000</v>
      </c>
      <c r="E12" s="27">
        <f>+D12*C12</f>
        <v>180000</v>
      </c>
      <c r="F12" s="105"/>
    </row>
    <row r="13" spans="1:8" s="28" customFormat="1" ht="24" customHeight="1" x14ac:dyDescent="0.2">
      <c r="A13" s="108">
        <v>5</v>
      </c>
      <c r="B13" s="54" t="s">
        <v>131</v>
      </c>
      <c r="C13" s="55">
        <v>1</v>
      </c>
      <c r="D13" s="27">
        <v>180000</v>
      </c>
      <c r="E13" s="27">
        <f>+D13*C13</f>
        <v>180000</v>
      </c>
      <c r="F13" s="105"/>
    </row>
    <row r="14" spans="1:8" s="28" customFormat="1" ht="24" customHeight="1" x14ac:dyDescent="0.2">
      <c r="A14" s="108">
        <v>6</v>
      </c>
      <c r="B14" s="54" t="s">
        <v>18</v>
      </c>
      <c r="C14" s="55">
        <v>1</v>
      </c>
      <c r="D14" s="27">
        <v>120000</v>
      </c>
      <c r="E14" s="27">
        <f t="shared" si="0"/>
        <v>120000</v>
      </c>
      <c r="F14" s="105"/>
    </row>
    <row r="15" spans="1:8" s="28" customFormat="1" ht="24" customHeight="1" x14ac:dyDescent="0.2">
      <c r="A15" s="108">
        <v>7</v>
      </c>
      <c r="B15" s="54" t="s">
        <v>123</v>
      </c>
      <c r="C15" s="55">
        <v>78.5</v>
      </c>
      <c r="D15" s="27">
        <v>125000</v>
      </c>
      <c r="E15" s="27">
        <f>+D15*C15</f>
        <v>9812500</v>
      </c>
      <c r="F15" s="105"/>
    </row>
    <row r="16" spans="1:8" s="28" customFormat="1" ht="24" customHeight="1" x14ac:dyDescent="0.2">
      <c r="A16" s="108">
        <v>8</v>
      </c>
      <c r="B16" s="54" t="s">
        <v>121</v>
      </c>
      <c r="C16" s="55">
        <v>1</v>
      </c>
      <c r="D16" s="27">
        <v>115000</v>
      </c>
      <c r="E16" s="27">
        <f t="shared" si="0"/>
        <v>115000</v>
      </c>
      <c r="F16" s="105"/>
    </row>
    <row r="17" spans="1:6" s="28" customFormat="1" ht="24" customHeight="1" x14ac:dyDescent="0.2">
      <c r="A17" s="108">
        <v>9</v>
      </c>
      <c r="B17" s="54" t="s">
        <v>21</v>
      </c>
      <c r="C17" s="55">
        <v>4</v>
      </c>
      <c r="D17" s="27">
        <v>115000</v>
      </c>
      <c r="E17" s="27">
        <f t="shared" si="0"/>
        <v>460000</v>
      </c>
      <c r="F17" s="105"/>
    </row>
    <row r="18" spans="1:6" s="28" customFormat="1" ht="24" customHeight="1" x14ac:dyDescent="0.2">
      <c r="A18" s="108">
        <v>10</v>
      </c>
      <c r="B18" s="54" t="s">
        <v>99</v>
      </c>
      <c r="C18" s="55">
        <v>1</v>
      </c>
      <c r="D18" s="27">
        <v>115000</v>
      </c>
      <c r="E18" s="27">
        <f t="shared" si="0"/>
        <v>115000</v>
      </c>
      <c r="F18" s="105"/>
    </row>
    <row r="19" spans="1:6" s="28" customFormat="1" ht="24" customHeight="1" x14ac:dyDescent="0.2">
      <c r="A19" s="108">
        <v>11</v>
      </c>
      <c r="B19" s="54" t="s">
        <v>125</v>
      </c>
      <c r="C19" s="55">
        <v>1</v>
      </c>
      <c r="D19" s="27">
        <v>120000</v>
      </c>
      <c r="E19" s="27">
        <f t="shared" si="0"/>
        <v>120000</v>
      </c>
      <c r="F19" s="105"/>
    </row>
    <row r="20" spans="1:6" s="28" customFormat="1" ht="24" customHeight="1" x14ac:dyDescent="0.2">
      <c r="A20" s="108">
        <v>12</v>
      </c>
      <c r="B20" s="54" t="s">
        <v>23</v>
      </c>
      <c r="C20" s="55">
        <v>1</v>
      </c>
      <c r="D20" s="27">
        <v>115000</v>
      </c>
      <c r="E20" s="27">
        <f t="shared" si="0"/>
        <v>115000</v>
      </c>
      <c r="F20" s="105"/>
    </row>
    <row r="21" spans="1:6" s="28" customFormat="1" ht="24" customHeight="1" x14ac:dyDescent="0.2">
      <c r="A21" s="108">
        <v>13</v>
      </c>
      <c r="B21" s="54" t="s">
        <v>54</v>
      </c>
      <c r="C21" s="55">
        <v>3</v>
      </c>
      <c r="D21" s="27">
        <v>115000</v>
      </c>
      <c r="E21" s="27">
        <f t="shared" si="0"/>
        <v>345000</v>
      </c>
      <c r="F21" s="105"/>
    </row>
    <row r="22" spans="1:6" s="28" customFormat="1" ht="23.25" customHeight="1" x14ac:dyDescent="0.2">
      <c r="A22" s="108">
        <v>14</v>
      </c>
      <c r="B22" s="54" t="s">
        <v>55</v>
      </c>
      <c r="C22" s="55">
        <v>1</v>
      </c>
      <c r="D22" s="27">
        <v>115000</v>
      </c>
      <c r="E22" s="27">
        <f>D22*C22</f>
        <v>115000</v>
      </c>
    </row>
    <row r="23" spans="1:6" s="64" customFormat="1" ht="30" customHeight="1" x14ac:dyDescent="0.2">
      <c r="A23" s="110"/>
      <c r="B23" s="60" t="s">
        <v>24</v>
      </c>
      <c r="C23" s="61">
        <f>SUM(C9:C22)</f>
        <v>96.5</v>
      </c>
      <c r="D23" s="27"/>
      <c r="E23" s="27">
        <f t="shared" ref="E23" si="1">SUM(E9:E22)</f>
        <v>12387500</v>
      </c>
      <c r="F23" s="157"/>
    </row>
    <row r="24" spans="1:6" s="28" customFormat="1" ht="30.75" customHeight="1" x14ac:dyDescent="0.2">
      <c r="B24" s="158"/>
      <c r="C24" s="158"/>
      <c r="F24" s="105"/>
    </row>
    <row r="25" spans="1:6" s="28" customFormat="1" ht="32.25" customHeight="1" x14ac:dyDescent="0.3">
      <c r="A25" s="159"/>
      <c r="B25" s="159"/>
      <c r="C25" s="159"/>
      <c r="D25" s="250"/>
      <c r="E25" s="250"/>
      <c r="F25" s="105"/>
    </row>
    <row r="26" spans="1:6" s="28" customFormat="1" ht="23.25" customHeight="1" x14ac:dyDescent="0.2">
      <c r="F26" s="105"/>
    </row>
    <row r="27" spans="1:6" s="28" customFormat="1" ht="23.25" customHeight="1" x14ac:dyDescent="0.2">
      <c r="F27" s="105"/>
    </row>
    <row r="28" spans="1:6" s="28" customFormat="1" ht="23.25" customHeight="1" x14ac:dyDescent="0.2">
      <c r="F28" s="105"/>
    </row>
    <row r="29" spans="1:6" s="28" customFormat="1" ht="23.25" customHeight="1" x14ac:dyDescent="0.2">
      <c r="F29" s="105"/>
    </row>
    <row r="30" spans="1:6" s="28" customFormat="1" ht="23.25" customHeight="1" x14ac:dyDescent="0.2">
      <c r="F30" s="105"/>
    </row>
    <row r="31" spans="1:6" s="28" customFormat="1" ht="23.25" customHeight="1" x14ac:dyDescent="0.2">
      <c r="F31" s="105"/>
    </row>
    <row r="32" spans="1:6" s="28" customFormat="1" ht="23.25" customHeight="1" x14ac:dyDescent="0.2">
      <c r="A32" s="251"/>
      <c r="B32" s="251"/>
      <c r="C32" s="251"/>
      <c r="D32" s="251"/>
      <c r="E32" s="251"/>
      <c r="F32" s="105"/>
    </row>
    <row r="33" spans="1:6" s="28" customFormat="1" ht="23.25" customHeight="1" x14ac:dyDescent="0.2">
      <c r="F33" s="105"/>
    </row>
    <row r="34" spans="1:6" s="28" customFormat="1" ht="23.25" customHeight="1" x14ac:dyDescent="0.2">
      <c r="F34" s="105"/>
    </row>
    <row r="35" spans="1:6" s="28" customFormat="1" ht="23.25" customHeight="1" x14ac:dyDescent="0.2">
      <c r="F35" s="105"/>
    </row>
    <row r="36" spans="1:6" s="28" customFormat="1" ht="23.25" customHeight="1" x14ac:dyDescent="0.2">
      <c r="F36" s="105"/>
    </row>
    <row r="37" spans="1:6" s="28" customFormat="1" ht="23.25" customHeight="1" x14ac:dyDescent="0.2">
      <c r="F37" s="105"/>
    </row>
    <row r="38" spans="1:6" s="28" customFormat="1" ht="23.25" customHeight="1" x14ac:dyDescent="0.2">
      <c r="F38" s="105"/>
    </row>
    <row r="39" spans="1:6" s="69" customFormat="1" ht="23.25" customHeight="1" x14ac:dyDescent="0.2">
      <c r="A39" s="70"/>
      <c r="B39" s="70"/>
      <c r="C39" s="70"/>
      <c r="D39" s="70"/>
      <c r="E39" s="70"/>
      <c r="F39" s="105"/>
    </row>
  </sheetData>
  <mergeCells count="8">
    <mergeCell ref="G10:H10"/>
    <mergeCell ref="A32:E32"/>
    <mergeCell ref="C1:E1"/>
    <mergeCell ref="C2:E2"/>
    <mergeCell ref="C3:E3"/>
    <mergeCell ref="A5:E5"/>
    <mergeCell ref="B7:E7"/>
    <mergeCell ref="D25:E25"/>
  </mergeCells>
  <pageMargins left="0.5" right="0.25" top="0.25" bottom="0" header="0.5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2"/>
  <sheetViews>
    <sheetView workbookViewId="0">
      <selection activeCell="H10" sqref="H10"/>
    </sheetView>
  </sheetViews>
  <sheetFormatPr defaultColWidth="9.140625" defaultRowHeight="13.5" x14ac:dyDescent="0.25"/>
  <cols>
    <col min="1" max="1" width="5.28515625" style="107" customWidth="1"/>
    <col min="2" max="2" width="37.42578125" style="48" customWidth="1"/>
    <col min="3" max="3" width="12.5703125" style="48" customWidth="1"/>
    <col min="4" max="4" width="13.28515625" style="48" customWidth="1"/>
    <col min="5" max="5" width="13.7109375" style="48" customWidth="1"/>
    <col min="6" max="6" width="7.28515625" style="48" customWidth="1"/>
    <col min="7" max="7" width="9.140625" style="48"/>
    <col min="8" max="8" width="13.5703125" style="48" customWidth="1"/>
    <col min="9" max="16384" width="9.140625" style="48"/>
  </cols>
  <sheetData>
    <row r="1" spans="1:6" x14ac:dyDescent="0.25">
      <c r="C1" s="231" t="s">
        <v>72</v>
      </c>
      <c r="D1" s="231"/>
      <c r="E1" s="231"/>
      <c r="F1" s="226"/>
    </row>
    <row r="2" spans="1:6" ht="13.5" customHeight="1" x14ac:dyDescent="0.25">
      <c r="C2" s="232" t="s">
        <v>228</v>
      </c>
      <c r="D2" s="232"/>
      <c r="E2" s="232"/>
    </row>
    <row r="3" spans="1:6" ht="13.5" customHeight="1" x14ac:dyDescent="0.25">
      <c r="C3" s="233" t="s">
        <v>229</v>
      </c>
      <c r="D3" s="233"/>
      <c r="E3" s="233"/>
    </row>
    <row r="4" spans="1:6" x14ac:dyDescent="0.25">
      <c r="C4" s="140"/>
      <c r="D4" s="140"/>
      <c r="E4" s="140"/>
    </row>
    <row r="6" spans="1:6" s="49" customFormat="1" ht="70.5" customHeight="1" x14ac:dyDescent="0.3">
      <c r="A6" s="234" t="s">
        <v>247</v>
      </c>
      <c r="B6" s="234"/>
      <c r="C6" s="234"/>
      <c r="D6" s="234"/>
      <c r="E6" s="234"/>
      <c r="F6" s="50"/>
    </row>
    <row r="7" spans="1:6" s="49" customFormat="1" ht="21.75" customHeight="1" x14ac:dyDescent="0.3">
      <c r="A7" s="105"/>
      <c r="B7" s="105"/>
      <c r="C7" s="105"/>
      <c r="D7" s="105"/>
      <c r="E7" s="105"/>
    </row>
    <row r="8" spans="1:6" s="52" customFormat="1" ht="18.75" customHeight="1" x14ac:dyDescent="0.3">
      <c r="A8" s="51"/>
      <c r="B8" s="106" t="s">
        <v>108</v>
      </c>
      <c r="C8" s="51"/>
      <c r="D8" s="51"/>
      <c r="E8" s="51"/>
    </row>
    <row r="9" spans="1:6" s="52" customFormat="1" ht="23.25" customHeight="1" x14ac:dyDescent="0.3">
      <c r="A9" s="51"/>
      <c r="B9" s="252" t="s">
        <v>1</v>
      </c>
      <c r="C9" s="252"/>
      <c r="D9" s="252"/>
      <c r="E9" s="252"/>
    </row>
    <row r="10" spans="1:6" s="103" customFormat="1" ht="44.25" customHeight="1" x14ac:dyDescent="0.2">
      <c r="A10" s="53" t="s">
        <v>2</v>
      </c>
      <c r="B10" s="53" t="s">
        <v>3</v>
      </c>
      <c r="C10" s="53" t="s">
        <v>4</v>
      </c>
      <c r="D10" s="53" t="s">
        <v>5</v>
      </c>
      <c r="E10" s="53" t="s">
        <v>6</v>
      </c>
    </row>
    <row r="11" spans="1:6" s="28" customFormat="1" ht="23.25" customHeight="1" x14ac:dyDescent="0.2">
      <c r="A11" s="108">
        <v>1</v>
      </c>
      <c r="B11" s="54" t="s">
        <v>7</v>
      </c>
      <c r="C11" s="55">
        <v>1</v>
      </c>
      <c r="D11" s="27">
        <v>240000</v>
      </c>
      <c r="E11" s="27">
        <f t="shared" ref="E11:E29" si="0">D11*C11</f>
        <v>240000</v>
      </c>
    </row>
    <row r="12" spans="1:6" s="28" customFormat="1" ht="32.25" customHeight="1" x14ac:dyDescent="0.2">
      <c r="A12" s="108">
        <v>2</v>
      </c>
      <c r="B12" s="113" t="s">
        <v>8</v>
      </c>
      <c r="C12" s="55">
        <v>1</v>
      </c>
      <c r="D12" s="27">
        <v>190000</v>
      </c>
      <c r="E12" s="27">
        <f t="shared" si="0"/>
        <v>190000</v>
      </c>
    </row>
    <row r="13" spans="1:6" s="28" customFormat="1" ht="23.25" customHeight="1" x14ac:dyDescent="0.2">
      <c r="A13" s="108">
        <v>3</v>
      </c>
      <c r="B13" s="54" t="s">
        <v>9</v>
      </c>
      <c r="C13" s="55">
        <v>5</v>
      </c>
      <c r="D13" s="27">
        <v>125000</v>
      </c>
      <c r="E13" s="27">
        <f t="shared" si="0"/>
        <v>625000</v>
      </c>
    </row>
    <row r="14" spans="1:6" s="28" customFormat="1" ht="23.25" customHeight="1" x14ac:dyDescent="0.2">
      <c r="A14" s="108">
        <v>4</v>
      </c>
      <c r="B14" s="54" t="s">
        <v>14</v>
      </c>
      <c r="C14" s="55">
        <v>1</v>
      </c>
      <c r="D14" s="27">
        <v>125000</v>
      </c>
      <c r="E14" s="27">
        <f>D14*C14</f>
        <v>125000</v>
      </c>
    </row>
    <row r="15" spans="1:6" s="28" customFormat="1" ht="23.25" customHeight="1" x14ac:dyDescent="0.2">
      <c r="A15" s="108">
        <v>5</v>
      </c>
      <c r="B15" s="54" t="s">
        <v>11</v>
      </c>
      <c r="C15" s="55">
        <v>0.5</v>
      </c>
      <c r="D15" s="27">
        <v>115000</v>
      </c>
      <c r="E15" s="27">
        <f t="shared" si="0"/>
        <v>57500</v>
      </c>
    </row>
    <row r="16" spans="1:6" s="28" customFormat="1" ht="23.25" customHeight="1" x14ac:dyDescent="0.2">
      <c r="A16" s="108">
        <v>6</v>
      </c>
      <c r="B16" s="54" t="s">
        <v>12</v>
      </c>
      <c r="C16" s="55">
        <v>0.5</v>
      </c>
      <c r="D16" s="27">
        <v>115000</v>
      </c>
      <c r="E16" s="27">
        <f t="shared" si="0"/>
        <v>57500</v>
      </c>
    </row>
    <row r="17" spans="1:13" s="28" customFormat="1" ht="23.25" customHeight="1" x14ac:dyDescent="0.2">
      <c r="A17" s="108">
        <v>7</v>
      </c>
      <c r="B17" s="146" t="s">
        <v>64</v>
      </c>
      <c r="C17" s="147">
        <v>0.75</v>
      </c>
      <c r="D17" s="148">
        <v>115000</v>
      </c>
      <c r="E17" s="148">
        <f>D17*C17</f>
        <v>86250</v>
      </c>
    </row>
    <row r="18" spans="1:13" s="28" customFormat="1" ht="23.25" customHeight="1" x14ac:dyDescent="0.2">
      <c r="A18" s="108">
        <v>8</v>
      </c>
      <c r="B18" s="54" t="s">
        <v>28</v>
      </c>
      <c r="C18" s="147">
        <v>0.75</v>
      </c>
      <c r="D18" s="27">
        <v>115000</v>
      </c>
      <c r="E18" s="27">
        <f>D18*C18</f>
        <v>86250</v>
      </c>
    </row>
    <row r="19" spans="1:13" s="28" customFormat="1" ht="23.25" customHeight="1" x14ac:dyDescent="0.2">
      <c r="A19" s="108">
        <v>9</v>
      </c>
      <c r="B19" s="54" t="s">
        <v>10</v>
      </c>
      <c r="C19" s="55">
        <v>4.4000000000000004</v>
      </c>
      <c r="D19" s="27">
        <v>125000</v>
      </c>
      <c r="E19" s="27">
        <f>D19*C19</f>
        <v>550000</v>
      </c>
    </row>
    <row r="20" spans="1:13" s="28" customFormat="1" ht="23.25" customHeight="1" x14ac:dyDescent="0.2">
      <c r="A20" s="108">
        <v>10</v>
      </c>
      <c r="B20" s="54" t="s">
        <v>17</v>
      </c>
      <c r="C20" s="55">
        <v>1</v>
      </c>
      <c r="D20" s="27">
        <v>160000</v>
      </c>
      <c r="E20" s="27">
        <f>D20*C20</f>
        <v>160000</v>
      </c>
      <c r="F20" s="264"/>
      <c r="G20" s="263"/>
      <c r="H20" s="263"/>
      <c r="I20" s="263"/>
      <c r="J20" s="263"/>
      <c r="K20" s="263"/>
      <c r="L20" s="263"/>
      <c r="M20" s="263"/>
    </row>
    <row r="21" spans="1:13" s="28" customFormat="1" ht="23.25" customHeight="1" x14ac:dyDescent="0.2">
      <c r="A21" s="108">
        <v>11</v>
      </c>
      <c r="B21" s="54" t="s">
        <v>13</v>
      </c>
      <c r="C21" s="55">
        <v>1</v>
      </c>
      <c r="D21" s="27">
        <v>180000</v>
      </c>
      <c r="E21" s="27">
        <f t="shared" si="0"/>
        <v>180000</v>
      </c>
      <c r="F21" s="264"/>
      <c r="G21" s="263"/>
      <c r="H21" s="263"/>
      <c r="I21" s="263"/>
      <c r="J21" s="263"/>
      <c r="K21" s="263"/>
      <c r="L21" s="263"/>
      <c r="M21" s="263"/>
    </row>
    <row r="22" spans="1:13" s="28" customFormat="1" ht="23.25" customHeight="1" x14ac:dyDescent="0.2">
      <c r="A22" s="108">
        <v>12</v>
      </c>
      <c r="B22" s="54" t="s">
        <v>18</v>
      </c>
      <c r="C22" s="55">
        <v>0.5</v>
      </c>
      <c r="D22" s="27">
        <v>140000</v>
      </c>
      <c r="E22" s="27">
        <f>D22*C22</f>
        <v>70000</v>
      </c>
    </row>
    <row r="23" spans="1:13" s="28" customFormat="1" ht="23.25" customHeight="1" x14ac:dyDescent="0.2">
      <c r="A23" s="108">
        <v>13</v>
      </c>
      <c r="B23" s="54" t="s">
        <v>19</v>
      </c>
      <c r="C23" s="55">
        <v>0.5</v>
      </c>
      <c r="D23" s="27">
        <v>140000</v>
      </c>
      <c r="E23" s="27">
        <f>D23*C23</f>
        <v>70000</v>
      </c>
      <c r="F23" s="264"/>
      <c r="G23" s="263"/>
      <c r="H23" s="263"/>
      <c r="I23" s="263"/>
      <c r="J23" s="263"/>
      <c r="K23" s="263"/>
      <c r="L23" s="263"/>
      <c r="M23" s="263"/>
    </row>
    <row r="24" spans="1:13" s="28" customFormat="1" ht="23.25" customHeight="1" x14ac:dyDescent="0.2">
      <c r="A24" s="108">
        <v>14</v>
      </c>
      <c r="B24" s="54" t="s">
        <v>15</v>
      </c>
      <c r="C24" s="55">
        <v>1</v>
      </c>
      <c r="D24" s="27">
        <v>120000</v>
      </c>
      <c r="E24" s="27">
        <f t="shared" si="0"/>
        <v>120000</v>
      </c>
    </row>
    <row r="25" spans="1:13" s="28" customFormat="1" ht="23.25" customHeight="1" x14ac:dyDescent="0.2">
      <c r="A25" s="108">
        <v>15</v>
      </c>
      <c r="B25" s="54" t="s">
        <v>16</v>
      </c>
      <c r="C25" s="55">
        <v>1</v>
      </c>
      <c r="D25" s="27">
        <v>120000</v>
      </c>
      <c r="E25" s="27">
        <f t="shared" si="0"/>
        <v>120000</v>
      </c>
    </row>
    <row r="26" spans="1:13" s="28" customFormat="1" ht="23.25" customHeight="1" x14ac:dyDescent="0.2">
      <c r="A26" s="108">
        <v>16</v>
      </c>
      <c r="B26" s="54" t="s">
        <v>20</v>
      </c>
      <c r="C26" s="55">
        <v>0.5</v>
      </c>
      <c r="D26" s="27">
        <v>140000</v>
      </c>
      <c r="E26" s="27">
        <f t="shared" si="0"/>
        <v>70000</v>
      </c>
    </row>
    <row r="27" spans="1:13" s="28" customFormat="1" ht="23.25" customHeight="1" x14ac:dyDescent="0.2">
      <c r="A27" s="108">
        <v>17</v>
      </c>
      <c r="B27" s="54" t="s">
        <v>21</v>
      </c>
      <c r="C27" s="55">
        <v>0.5</v>
      </c>
      <c r="D27" s="27">
        <v>140000</v>
      </c>
      <c r="E27" s="27">
        <f t="shared" si="0"/>
        <v>70000</v>
      </c>
    </row>
    <row r="28" spans="1:13" s="28" customFormat="1" ht="23.25" customHeight="1" x14ac:dyDescent="0.2">
      <c r="A28" s="108">
        <v>18</v>
      </c>
      <c r="B28" s="54" t="s">
        <v>22</v>
      </c>
      <c r="C28" s="55">
        <v>3</v>
      </c>
      <c r="D28" s="27">
        <v>115000</v>
      </c>
      <c r="E28" s="27">
        <f t="shared" si="0"/>
        <v>345000</v>
      </c>
    </row>
    <row r="29" spans="1:13" s="28" customFormat="1" ht="23.25" customHeight="1" x14ac:dyDescent="0.2">
      <c r="A29" s="108">
        <v>19</v>
      </c>
      <c r="B29" s="54" t="s">
        <v>23</v>
      </c>
      <c r="C29" s="55">
        <v>1</v>
      </c>
      <c r="D29" s="27">
        <v>115000</v>
      </c>
      <c r="E29" s="27">
        <f t="shared" si="0"/>
        <v>115000</v>
      </c>
    </row>
    <row r="30" spans="1:13" s="64" customFormat="1" ht="23.25" customHeight="1" x14ac:dyDescent="0.25">
      <c r="A30" s="108"/>
      <c r="B30" s="60" t="s">
        <v>24</v>
      </c>
      <c r="C30" s="72">
        <f>SUM(C11:C29)</f>
        <v>24.9</v>
      </c>
      <c r="D30" s="72"/>
      <c r="E30" s="73">
        <f>SUM(E11:E29)</f>
        <v>3337500</v>
      </c>
      <c r="F30" s="117"/>
    </row>
    <row r="31" spans="1:13" s="69" customFormat="1" ht="31.5" customHeight="1" x14ac:dyDescent="0.3">
      <c r="A31" s="67"/>
      <c r="B31" s="68"/>
      <c r="C31" s="68"/>
      <c r="D31" s="68"/>
      <c r="E31" s="68"/>
    </row>
    <row r="32" spans="1:13" s="69" customFormat="1" ht="23.25" customHeight="1" x14ac:dyDescent="0.3">
      <c r="A32" s="111"/>
      <c r="B32" s="68"/>
      <c r="C32" s="68"/>
      <c r="D32" s="68"/>
      <c r="E32" s="68"/>
    </row>
  </sheetData>
  <mergeCells count="8">
    <mergeCell ref="F23:M23"/>
    <mergeCell ref="B9:E9"/>
    <mergeCell ref="C2:E2"/>
    <mergeCell ref="C3:E3"/>
    <mergeCell ref="C1:E1"/>
    <mergeCell ref="A6:E6"/>
    <mergeCell ref="F21:M21"/>
    <mergeCell ref="F20:M20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2"/>
  <sheetViews>
    <sheetView topLeftCell="A10" workbookViewId="0">
      <selection activeCell="H11" sqref="H11"/>
    </sheetView>
  </sheetViews>
  <sheetFormatPr defaultColWidth="9.140625" defaultRowHeight="13.5" x14ac:dyDescent="0.25"/>
  <cols>
    <col min="1" max="1" width="5.28515625" style="35" customWidth="1"/>
    <col min="2" max="2" width="38.7109375" style="1" customWidth="1"/>
    <col min="3" max="3" width="12.85546875" style="1" customWidth="1"/>
    <col min="4" max="4" width="13" style="1" customWidth="1"/>
    <col min="5" max="5" width="13.85546875" style="1" customWidth="1"/>
    <col min="6" max="6" width="7.28515625" style="1" customWidth="1"/>
    <col min="7" max="7" width="16.42578125" style="1" customWidth="1"/>
    <col min="8" max="16384" width="9.140625" style="1"/>
  </cols>
  <sheetData>
    <row r="1" spans="1:5" x14ac:dyDescent="0.25">
      <c r="C1" s="239" t="s">
        <v>71</v>
      </c>
      <c r="D1" s="239"/>
      <c r="E1" s="239"/>
    </row>
    <row r="2" spans="1:5" s="48" customFormat="1" ht="13.5" customHeight="1" x14ac:dyDescent="0.25">
      <c r="A2" s="107"/>
      <c r="C2" s="232" t="s">
        <v>228</v>
      </c>
      <c r="D2" s="232"/>
      <c r="E2" s="232"/>
    </row>
    <row r="3" spans="1:5" s="48" customFormat="1" ht="13.5" customHeight="1" x14ac:dyDescent="0.25">
      <c r="A3" s="107"/>
      <c r="C3" s="233" t="s">
        <v>229</v>
      </c>
      <c r="D3" s="233"/>
      <c r="E3" s="233"/>
    </row>
    <row r="4" spans="1:5" x14ac:dyDescent="0.25">
      <c r="C4" s="30"/>
      <c r="D4" s="30"/>
      <c r="E4" s="30"/>
    </row>
    <row r="6" spans="1:5" s="3" customFormat="1" ht="70.5" customHeight="1" x14ac:dyDescent="0.3">
      <c r="A6" s="246" t="s">
        <v>246</v>
      </c>
      <c r="B6" s="246"/>
      <c r="C6" s="246"/>
      <c r="D6" s="246"/>
      <c r="E6" s="246"/>
    </row>
    <row r="7" spans="1:5" s="3" customFormat="1" ht="21.75" customHeight="1" x14ac:dyDescent="0.3">
      <c r="A7" s="228"/>
      <c r="B7" s="228"/>
      <c r="C7" s="228"/>
      <c r="D7" s="228"/>
      <c r="E7" s="228"/>
    </row>
    <row r="8" spans="1:5" s="7" customFormat="1" ht="18.75" customHeight="1" x14ac:dyDescent="0.3">
      <c r="A8" s="5"/>
      <c r="B8" s="6" t="s">
        <v>231</v>
      </c>
      <c r="C8" s="5"/>
      <c r="D8" s="5"/>
      <c r="E8" s="5"/>
    </row>
    <row r="9" spans="1:5" s="7" customFormat="1" ht="23.25" customHeight="1" x14ac:dyDescent="0.3">
      <c r="A9" s="5"/>
      <c r="B9" s="241" t="s">
        <v>1</v>
      </c>
      <c r="C9" s="241"/>
      <c r="D9" s="241"/>
      <c r="E9" s="241"/>
    </row>
    <row r="10" spans="1:5" s="227" customFormat="1" ht="44.25" customHeight="1" x14ac:dyDescent="0.2">
      <c r="A10" s="8" t="s">
        <v>2</v>
      </c>
      <c r="B10" s="8" t="s">
        <v>3</v>
      </c>
      <c r="C10" s="8" t="s">
        <v>4</v>
      </c>
      <c r="D10" s="8" t="s">
        <v>5</v>
      </c>
      <c r="E10" s="8" t="s">
        <v>6</v>
      </c>
    </row>
    <row r="11" spans="1:5" s="13" customFormat="1" ht="23.25" customHeight="1" x14ac:dyDescent="0.2">
      <c r="A11" s="36">
        <v>1</v>
      </c>
      <c r="B11" s="10" t="s">
        <v>7</v>
      </c>
      <c r="C11" s="11">
        <v>1</v>
      </c>
      <c r="D11" s="12">
        <v>240000</v>
      </c>
      <c r="E11" s="12">
        <f t="shared" ref="E11:E29" si="0">D11*C11</f>
        <v>240000</v>
      </c>
    </row>
    <row r="12" spans="1:5" s="25" customFormat="1" ht="35.25" customHeight="1" x14ac:dyDescent="0.2">
      <c r="A12" s="39">
        <v>2</v>
      </c>
      <c r="B12" s="86" t="s">
        <v>8</v>
      </c>
      <c r="C12" s="23">
        <v>1</v>
      </c>
      <c r="D12" s="24">
        <v>190000</v>
      </c>
      <c r="E12" s="24">
        <f t="shared" si="0"/>
        <v>190000</v>
      </c>
    </row>
    <row r="13" spans="1:5" s="13" customFormat="1" ht="23.25" customHeight="1" x14ac:dyDescent="0.2">
      <c r="A13" s="36">
        <v>3</v>
      </c>
      <c r="B13" s="10" t="s">
        <v>9</v>
      </c>
      <c r="C13" s="11">
        <v>5</v>
      </c>
      <c r="D13" s="12">
        <v>125000</v>
      </c>
      <c r="E13" s="12">
        <f t="shared" si="0"/>
        <v>625000</v>
      </c>
    </row>
    <row r="14" spans="1:5" s="13" customFormat="1" ht="23.25" customHeight="1" x14ac:dyDescent="0.2">
      <c r="A14" s="39">
        <v>4</v>
      </c>
      <c r="B14" s="10" t="s">
        <v>14</v>
      </c>
      <c r="C14" s="11">
        <v>1</v>
      </c>
      <c r="D14" s="12">
        <v>125000</v>
      </c>
      <c r="E14" s="12">
        <f>D14*C14</f>
        <v>125000</v>
      </c>
    </row>
    <row r="15" spans="1:5" s="13" customFormat="1" ht="23.25" customHeight="1" x14ac:dyDescent="0.2">
      <c r="A15" s="36">
        <v>5</v>
      </c>
      <c r="B15" s="10" t="s">
        <v>11</v>
      </c>
      <c r="C15" s="11">
        <v>0.5</v>
      </c>
      <c r="D15" s="12">
        <v>115000</v>
      </c>
      <c r="E15" s="12">
        <f t="shared" ref="E15:E22" si="1">D15*C15</f>
        <v>57500</v>
      </c>
    </row>
    <row r="16" spans="1:5" s="13" customFormat="1" ht="23.25" customHeight="1" x14ac:dyDescent="0.2">
      <c r="A16" s="39">
        <v>6</v>
      </c>
      <c r="B16" s="10" t="s">
        <v>12</v>
      </c>
      <c r="C16" s="11">
        <v>0.5</v>
      </c>
      <c r="D16" s="12">
        <v>115000</v>
      </c>
      <c r="E16" s="12">
        <f t="shared" si="1"/>
        <v>57500</v>
      </c>
    </row>
    <row r="17" spans="1:6" s="13" customFormat="1" ht="23.25" customHeight="1" x14ac:dyDescent="0.2">
      <c r="A17" s="36">
        <v>7</v>
      </c>
      <c r="B17" s="32" t="s">
        <v>64</v>
      </c>
      <c r="C17" s="229">
        <v>0.75</v>
      </c>
      <c r="D17" s="33">
        <v>115000</v>
      </c>
      <c r="E17" s="33">
        <f t="shared" si="1"/>
        <v>86250</v>
      </c>
    </row>
    <row r="18" spans="1:6" s="13" customFormat="1" ht="23.25" customHeight="1" x14ac:dyDescent="0.2">
      <c r="A18" s="39">
        <v>8</v>
      </c>
      <c r="B18" s="10" t="s">
        <v>28</v>
      </c>
      <c r="C18" s="26">
        <v>0.75</v>
      </c>
      <c r="D18" s="12">
        <v>115000</v>
      </c>
      <c r="E18" s="12">
        <f t="shared" si="1"/>
        <v>86250</v>
      </c>
    </row>
    <row r="19" spans="1:6" s="13" customFormat="1" ht="23.25" customHeight="1" x14ac:dyDescent="0.2">
      <c r="A19" s="36">
        <v>9</v>
      </c>
      <c r="B19" s="10" t="s">
        <v>10</v>
      </c>
      <c r="C19" s="11">
        <v>4.4000000000000004</v>
      </c>
      <c r="D19" s="12">
        <v>125000</v>
      </c>
      <c r="E19" s="12">
        <f t="shared" si="1"/>
        <v>550000</v>
      </c>
    </row>
    <row r="20" spans="1:6" s="13" customFormat="1" ht="23.25" customHeight="1" x14ac:dyDescent="0.2">
      <c r="A20" s="39">
        <v>10</v>
      </c>
      <c r="B20" s="10" t="s">
        <v>17</v>
      </c>
      <c r="C20" s="11">
        <v>1</v>
      </c>
      <c r="D20" s="12">
        <v>160000</v>
      </c>
      <c r="E20" s="12">
        <f t="shared" si="1"/>
        <v>160000</v>
      </c>
    </row>
    <row r="21" spans="1:6" s="13" customFormat="1" ht="23.25" customHeight="1" x14ac:dyDescent="0.2">
      <c r="A21" s="36">
        <v>11</v>
      </c>
      <c r="B21" s="86" t="s">
        <v>13</v>
      </c>
      <c r="C21" s="11">
        <v>0.5</v>
      </c>
      <c r="D21" s="12">
        <v>180000</v>
      </c>
      <c r="E21" s="12">
        <f t="shared" si="1"/>
        <v>90000</v>
      </c>
    </row>
    <row r="22" spans="1:6" s="13" customFormat="1" ht="23.25" customHeight="1" x14ac:dyDescent="0.2">
      <c r="A22" s="39">
        <v>12</v>
      </c>
      <c r="B22" s="10" t="s">
        <v>18</v>
      </c>
      <c r="C22" s="11">
        <v>0.5</v>
      </c>
      <c r="D22" s="12">
        <v>140000</v>
      </c>
      <c r="E22" s="12">
        <f t="shared" si="1"/>
        <v>70000</v>
      </c>
    </row>
    <row r="23" spans="1:6" s="13" customFormat="1" ht="23.25" customHeight="1" x14ac:dyDescent="0.2">
      <c r="A23" s="36">
        <v>13</v>
      </c>
      <c r="B23" s="10" t="s">
        <v>15</v>
      </c>
      <c r="C23" s="11">
        <v>1</v>
      </c>
      <c r="D23" s="12">
        <v>120000</v>
      </c>
      <c r="E23" s="12">
        <f t="shared" si="0"/>
        <v>120000</v>
      </c>
    </row>
    <row r="24" spans="1:6" s="13" customFormat="1" ht="23.25" customHeight="1" x14ac:dyDescent="0.2">
      <c r="A24" s="39">
        <v>14</v>
      </c>
      <c r="B24" s="10" t="s">
        <v>16</v>
      </c>
      <c r="C24" s="11">
        <v>1</v>
      </c>
      <c r="D24" s="12">
        <v>120000</v>
      </c>
      <c r="E24" s="12">
        <f t="shared" si="0"/>
        <v>120000</v>
      </c>
    </row>
    <row r="25" spans="1:6" s="13" customFormat="1" ht="23.25" customHeight="1" x14ac:dyDescent="0.2">
      <c r="A25" s="36">
        <v>15</v>
      </c>
      <c r="B25" s="10" t="s">
        <v>20</v>
      </c>
      <c r="C25" s="11">
        <v>0.5</v>
      </c>
      <c r="D25" s="12">
        <v>115000</v>
      </c>
      <c r="E25" s="12">
        <f>D25*C25</f>
        <v>57500</v>
      </c>
    </row>
    <row r="26" spans="1:6" s="13" customFormat="1" ht="23.25" customHeight="1" x14ac:dyDescent="0.2">
      <c r="A26" s="39">
        <v>16</v>
      </c>
      <c r="B26" s="10" t="s">
        <v>21</v>
      </c>
      <c r="C26" s="11">
        <v>0.5</v>
      </c>
      <c r="D26" s="12">
        <v>115000</v>
      </c>
      <c r="E26" s="12">
        <f t="shared" si="0"/>
        <v>57500</v>
      </c>
    </row>
    <row r="27" spans="1:6" s="13" customFormat="1" ht="23.25" customHeight="1" x14ac:dyDescent="0.2">
      <c r="A27" s="36">
        <v>17</v>
      </c>
      <c r="B27" s="10" t="s">
        <v>22</v>
      </c>
      <c r="C27" s="11">
        <v>3</v>
      </c>
      <c r="D27" s="12">
        <v>115000</v>
      </c>
      <c r="E27" s="12">
        <f>D27*C27</f>
        <v>345000</v>
      </c>
    </row>
    <row r="28" spans="1:6" s="13" customFormat="1" ht="23.25" customHeight="1" x14ac:dyDescent="0.2">
      <c r="A28" s="39">
        <v>18</v>
      </c>
      <c r="B28" s="10" t="s">
        <v>23</v>
      </c>
      <c r="C28" s="11">
        <v>1</v>
      </c>
      <c r="D28" s="12">
        <v>115000</v>
      </c>
      <c r="E28" s="12">
        <f>D28*C28</f>
        <v>115000</v>
      </c>
    </row>
    <row r="29" spans="1:6" s="13" customFormat="1" ht="23.25" customHeight="1" x14ac:dyDescent="0.2">
      <c r="A29" s="36">
        <v>19</v>
      </c>
      <c r="B29" s="10" t="s">
        <v>67</v>
      </c>
      <c r="C29" s="26">
        <v>0.25</v>
      </c>
      <c r="D29" s="12">
        <v>115000</v>
      </c>
      <c r="E29" s="12">
        <f t="shared" si="0"/>
        <v>28750</v>
      </c>
    </row>
    <row r="30" spans="1:6" s="18" customFormat="1" ht="23.25" customHeight="1" x14ac:dyDescent="0.25">
      <c r="A30" s="36"/>
      <c r="B30" s="15" t="s">
        <v>24</v>
      </c>
      <c r="C30" s="16">
        <f>SUM(C11:C29)</f>
        <v>24.15</v>
      </c>
      <c r="D30" s="16"/>
      <c r="E30" s="17">
        <f>SUM(E11:E29)</f>
        <v>3181250</v>
      </c>
      <c r="F30" s="31" t="s">
        <v>226</v>
      </c>
    </row>
    <row r="31" spans="1:6" s="21" customFormat="1" ht="31.5" customHeight="1" x14ac:dyDescent="0.3">
      <c r="A31" s="19"/>
      <c r="B31" s="20"/>
      <c r="C31" s="20"/>
      <c r="D31" s="20"/>
      <c r="E31" s="20"/>
    </row>
    <row r="32" spans="1:6" s="21" customFormat="1" ht="23.25" customHeight="1" x14ac:dyDescent="0.3">
      <c r="A32" s="37"/>
      <c r="B32" s="20"/>
      <c r="C32" s="20"/>
      <c r="D32" s="20"/>
      <c r="E32" s="20"/>
    </row>
  </sheetData>
  <mergeCells count="5">
    <mergeCell ref="A6:E6"/>
    <mergeCell ref="B9:E9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3"/>
  <sheetViews>
    <sheetView topLeftCell="A16" workbookViewId="0">
      <selection activeCell="C16" sqref="C16:C17"/>
    </sheetView>
  </sheetViews>
  <sheetFormatPr defaultColWidth="9.140625" defaultRowHeight="13.5" x14ac:dyDescent="0.25"/>
  <cols>
    <col min="1" max="1" width="5.28515625" style="118" customWidth="1"/>
    <col min="2" max="2" width="38.7109375" style="119" customWidth="1"/>
    <col min="3" max="3" width="11.85546875" style="119" customWidth="1"/>
    <col min="4" max="6" width="14.7109375" style="119" customWidth="1"/>
    <col min="7" max="7" width="7.28515625" style="119" customWidth="1"/>
    <col min="8" max="8" width="9.140625" style="119"/>
    <col min="9" max="9" width="10.140625" style="119" bestFit="1" customWidth="1"/>
    <col min="10" max="16384" width="9.140625" style="119"/>
  </cols>
  <sheetData>
    <row r="1" spans="1:12" s="48" customFormat="1" x14ac:dyDescent="0.25">
      <c r="A1" s="107"/>
      <c r="C1" s="231" t="s">
        <v>70</v>
      </c>
      <c r="D1" s="231"/>
      <c r="E1" s="231"/>
      <c r="F1" s="103"/>
    </row>
    <row r="2" spans="1:12" s="48" customFormat="1" ht="13.5" customHeight="1" x14ac:dyDescent="0.25">
      <c r="A2" s="107"/>
      <c r="C2" s="232" t="s">
        <v>228</v>
      </c>
      <c r="D2" s="232"/>
      <c r="E2" s="232"/>
    </row>
    <row r="3" spans="1:12" s="48" customFormat="1" ht="13.5" customHeight="1" x14ac:dyDescent="0.25">
      <c r="A3" s="107"/>
      <c r="C3" s="233" t="s">
        <v>229</v>
      </c>
      <c r="D3" s="233"/>
      <c r="E3" s="233"/>
    </row>
    <row r="4" spans="1:12" s="48" customFormat="1" x14ac:dyDescent="0.25">
      <c r="A4" s="107"/>
      <c r="C4" s="140"/>
      <c r="D4" s="140"/>
      <c r="E4" s="140"/>
      <c r="F4" s="140"/>
    </row>
    <row r="5" spans="1:12" s="121" customFormat="1" ht="70.5" customHeight="1" x14ac:dyDescent="0.3">
      <c r="A5" s="255" t="s">
        <v>245</v>
      </c>
      <c r="B5" s="255"/>
      <c r="C5" s="255"/>
      <c r="D5" s="255"/>
      <c r="E5" s="255"/>
      <c r="F5" s="122"/>
    </row>
    <row r="6" spans="1:12" s="121" customFormat="1" ht="21.75" customHeight="1" x14ac:dyDescent="0.3">
      <c r="A6" s="122"/>
      <c r="B6" s="122"/>
      <c r="C6" s="122"/>
      <c r="D6" s="122"/>
      <c r="E6" s="122"/>
      <c r="F6" s="122"/>
    </row>
    <row r="7" spans="1:12" s="125" customFormat="1" ht="18.75" customHeight="1" x14ac:dyDescent="0.3">
      <c r="A7" s="123"/>
      <c r="B7" s="124" t="s">
        <v>139</v>
      </c>
      <c r="C7" s="123"/>
      <c r="D7" s="123"/>
      <c r="E7" s="123"/>
      <c r="F7" s="123"/>
    </row>
    <row r="8" spans="1:12" s="125" customFormat="1" ht="23.25" customHeight="1" x14ac:dyDescent="0.3">
      <c r="A8" s="123"/>
      <c r="B8" s="237" t="s">
        <v>1</v>
      </c>
      <c r="C8" s="237"/>
      <c r="D8" s="237"/>
      <c r="E8" s="237"/>
      <c r="F8" s="150"/>
    </row>
    <row r="9" spans="1:12" s="127" customFormat="1" ht="44.25" customHeight="1" x14ac:dyDescent="0.2">
      <c r="A9" s="126" t="s">
        <v>2</v>
      </c>
      <c r="B9" s="126" t="s">
        <v>3</v>
      </c>
      <c r="C9" s="126" t="s">
        <v>4</v>
      </c>
      <c r="D9" s="126" t="s">
        <v>5</v>
      </c>
      <c r="E9" s="126" t="s">
        <v>6</v>
      </c>
      <c r="F9" s="151"/>
    </row>
    <row r="10" spans="1:12" s="116" customFormat="1" ht="23.25" customHeight="1" x14ac:dyDescent="0.2">
      <c r="A10" s="128">
        <v>1</v>
      </c>
      <c r="B10" s="113" t="s">
        <v>7</v>
      </c>
      <c r="C10" s="114">
        <v>1</v>
      </c>
      <c r="D10" s="115">
        <v>240000</v>
      </c>
      <c r="E10" s="115">
        <f t="shared" ref="E10:E32" si="0">D10*C10</f>
        <v>240000</v>
      </c>
      <c r="F10" s="152"/>
    </row>
    <row r="11" spans="1:12" s="116" customFormat="1" ht="35.25" customHeight="1" x14ac:dyDescent="0.2">
      <c r="A11" s="128">
        <v>2</v>
      </c>
      <c r="B11" s="113" t="s">
        <v>8</v>
      </c>
      <c r="C11" s="114">
        <v>1</v>
      </c>
      <c r="D11" s="115">
        <v>190000</v>
      </c>
      <c r="E11" s="115">
        <f t="shared" si="0"/>
        <v>190000</v>
      </c>
      <c r="F11" s="152"/>
    </row>
    <row r="12" spans="1:12" s="116" customFormat="1" ht="23.25" customHeight="1" x14ac:dyDescent="0.2">
      <c r="A12" s="128">
        <v>3</v>
      </c>
      <c r="B12" s="113" t="s">
        <v>9</v>
      </c>
      <c r="C12" s="114">
        <v>7.5</v>
      </c>
      <c r="D12" s="115">
        <v>125000</v>
      </c>
      <c r="E12" s="115">
        <f t="shared" si="0"/>
        <v>937500</v>
      </c>
      <c r="F12" s="152"/>
    </row>
    <row r="13" spans="1:12" s="116" customFormat="1" ht="23.25" customHeight="1" x14ac:dyDescent="0.2">
      <c r="A13" s="128">
        <v>4</v>
      </c>
      <c r="B13" s="113" t="s">
        <v>14</v>
      </c>
      <c r="C13" s="114">
        <v>1.5</v>
      </c>
      <c r="D13" s="115">
        <v>125000</v>
      </c>
      <c r="E13" s="115">
        <f t="shared" si="0"/>
        <v>187500</v>
      </c>
      <c r="F13" s="152"/>
    </row>
    <row r="14" spans="1:12" s="116" customFormat="1" ht="23.25" customHeight="1" x14ac:dyDescent="0.2">
      <c r="A14" s="128">
        <v>5</v>
      </c>
      <c r="B14" s="113" t="s">
        <v>11</v>
      </c>
      <c r="C14" s="114">
        <v>1</v>
      </c>
      <c r="D14" s="115">
        <v>115000</v>
      </c>
      <c r="E14" s="115">
        <f t="shared" si="0"/>
        <v>115000</v>
      </c>
      <c r="F14" s="152"/>
    </row>
    <row r="15" spans="1:12" s="116" customFormat="1" ht="23.25" customHeight="1" x14ac:dyDescent="0.2">
      <c r="A15" s="128">
        <v>6</v>
      </c>
      <c r="B15" s="113" t="s">
        <v>12</v>
      </c>
      <c r="C15" s="114">
        <v>1</v>
      </c>
      <c r="D15" s="115">
        <v>115000</v>
      </c>
      <c r="E15" s="115">
        <f t="shared" si="0"/>
        <v>115000</v>
      </c>
      <c r="F15" s="152"/>
    </row>
    <row r="16" spans="1:12" s="28" customFormat="1" ht="23.25" customHeight="1" x14ac:dyDescent="0.2">
      <c r="A16" s="128">
        <v>7</v>
      </c>
      <c r="B16" s="146" t="s">
        <v>64</v>
      </c>
      <c r="C16" s="270">
        <v>1</v>
      </c>
      <c r="D16" s="148">
        <v>115000</v>
      </c>
      <c r="E16" s="148">
        <f>D16*C16</f>
        <v>115000</v>
      </c>
      <c r="F16" s="153"/>
      <c r="G16" s="266"/>
      <c r="H16" s="266"/>
      <c r="I16" s="266"/>
      <c r="J16" s="266"/>
      <c r="K16" s="266"/>
      <c r="L16" s="266"/>
    </row>
    <row r="17" spans="1:12" s="116" customFormat="1" ht="23.25" customHeight="1" x14ac:dyDescent="0.2">
      <c r="A17" s="128">
        <v>8</v>
      </c>
      <c r="B17" s="113" t="s">
        <v>28</v>
      </c>
      <c r="C17" s="114">
        <v>1</v>
      </c>
      <c r="D17" s="115">
        <v>115000</v>
      </c>
      <c r="E17" s="115">
        <f>D17*C17</f>
        <v>115000</v>
      </c>
      <c r="F17" s="154"/>
      <c r="G17" s="266"/>
      <c r="H17" s="266"/>
      <c r="I17" s="266"/>
      <c r="J17" s="266"/>
      <c r="K17" s="266"/>
      <c r="L17" s="266"/>
    </row>
    <row r="18" spans="1:12" s="116" customFormat="1" ht="23.25" customHeight="1" x14ac:dyDescent="0.2">
      <c r="A18" s="128">
        <v>9</v>
      </c>
      <c r="B18" s="113" t="s">
        <v>10</v>
      </c>
      <c r="C18" s="114">
        <v>6.6</v>
      </c>
      <c r="D18" s="115">
        <v>125000</v>
      </c>
      <c r="E18" s="115">
        <f t="shared" si="0"/>
        <v>825000</v>
      </c>
      <c r="F18" s="152"/>
      <c r="G18" s="178"/>
      <c r="H18" s="178"/>
      <c r="I18" s="178"/>
      <c r="J18" s="178"/>
      <c r="K18" s="178"/>
      <c r="L18" s="178"/>
    </row>
    <row r="19" spans="1:12" s="116" customFormat="1" ht="23.25" customHeight="1" x14ac:dyDescent="0.2">
      <c r="A19" s="128">
        <v>10</v>
      </c>
      <c r="B19" s="113" t="s">
        <v>17</v>
      </c>
      <c r="C19" s="114">
        <v>1</v>
      </c>
      <c r="D19" s="115">
        <v>160000</v>
      </c>
      <c r="E19" s="115">
        <f t="shared" si="0"/>
        <v>160000</v>
      </c>
      <c r="F19" s="152"/>
      <c r="G19" s="178"/>
      <c r="H19" s="178"/>
      <c r="I19" s="178"/>
      <c r="J19" s="178"/>
      <c r="K19" s="178"/>
      <c r="L19" s="178"/>
    </row>
    <row r="20" spans="1:12" s="116" customFormat="1" ht="23.25" customHeight="1" x14ac:dyDescent="0.2">
      <c r="A20" s="128">
        <v>11</v>
      </c>
      <c r="B20" s="113" t="s">
        <v>13</v>
      </c>
      <c r="C20" s="114">
        <v>1</v>
      </c>
      <c r="D20" s="115">
        <v>180000</v>
      </c>
      <c r="E20" s="115">
        <f t="shared" si="0"/>
        <v>180000</v>
      </c>
      <c r="F20" s="152"/>
      <c r="G20" s="178"/>
      <c r="H20" s="178"/>
      <c r="I20" s="178"/>
      <c r="J20" s="178"/>
      <c r="K20" s="178"/>
      <c r="L20" s="178"/>
    </row>
    <row r="21" spans="1:12" s="116" customFormat="1" ht="23.25" customHeight="1" x14ac:dyDescent="0.2">
      <c r="A21" s="128">
        <v>12</v>
      </c>
      <c r="B21" s="113" t="s">
        <v>29</v>
      </c>
      <c r="C21" s="114">
        <v>0.5</v>
      </c>
      <c r="D21" s="115">
        <v>175000</v>
      </c>
      <c r="E21" s="115">
        <f>D21*C21</f>
        <v>87500</v>
      </c>
      <c r="F21" s="154"/>
      <c r="G21" s="266"/>
      <c r="H21" s="266"/>
      <c r="I21" s="266"/>
      <c r="J21" s="266"/>
      <c r="K21" s="266"/>
      <c r="L21" s="266"/>
    </row>
    <row r="22" spans="1:12" s="116" customFormat="1" ht="23.25" customHeight="1" x14ac:dyDescent="0.2">
      <c r="A22" s="128">
        <v>13</v>
      </c>
      <c r="B22" s="113" t="s">
        <v>18</v>
      </c>
      <c r="C22" s="114">
        <v>0.5</v>
      </c>
      <c r="D22" s="115">
        <v>160000</v>
      </c>
      <c r="E22" s="115">
        <f t="shared" si="0"/>
        <v>80000</v>
      </c>
      <c r="F22" s="152"/>
      <c r="G22" s="178"/>
      <c r="H22" s="178"/>
      <c r="I22" s="178"/>
      <c r="J22" s="178"/>
      <c r="K22" s="178"/>
      <c r="L22" s="178"/>
    </row>
    <row r="23" spans="1:12" s="116" customFormat="1" ht="23.25" customHeight="1" x14ac:dyDescent="0.2">
      <c r="A23" s="128">
        <v>14</v>
      </c>
      <c r="B23" s="113" t="s">
        <v>19</v>
      </c>
      <c r="C23" s="114">
        <v>0.5</v>
      </c>
      <c r="D23" s="115">
        <v>160000</v>
      </c>
      <c r="E23" s="115">
        <f t="shared" si="0"/>
        <v>80000</v>
      </c>
      <c r="F23" s="152"/>
      <c r="G23" s="178"/>
      <c r="H23" s="178"/>
      <c r="I23" s="178"/>
      <c r="J23" s="178"/>
      <c r="K23" s="178"/>
      <c r="L23" s="178"/>
    </row>
    <row r="24" spans="1:12" s="116" customFormat="1" ht="23.25" customHeight="1" x14ac:dyDescent="0.2">
      <c r="A24" s="128">
        <v>15</v>
      </c>
      <c r="B24" s="113" t="s">
        <v>15</v>
      </c>
      <c r="C24" s="114">
        <v>1</v>
      </c>
      <c r="D24" s="115">
        <v>120000</v>
      </c>
      <c r="E24" s="115">
        <f t="shared" si="0"/>
        <v>120000</v>
      </c>
      <c r="F24" s="152"/>
      <c r="G24" s="178"/>
      <c r="H24" s="178"/>
      <c r="I24" s="178"/>
      <c r="J24" s="178"/>
      <c r="K24" s="178"/>
      <c r="L24" s="178"/>
    </row>
    <row r="25" spans="1:12" s="116" customFormat="1" ht="23.25" customHeight="1" x14ac:dyDescent="0.2">
      <c r="A25" s="128">
        <v>16</v>
      </c>
      <c r="B25" s="113" t="s">
        <v>16</v>
      </c>
      <c r="C25" s="114">
        <v>1</v>
      </c>
      <c r="D25" s="115">
        <v>120000</v>
      </c>
      <c r="E25" s="115">
        <f t="shared" si="0"/>
        <v>120000</v>
      </c>
      <c r="F25" s="152"/>
      <c r="G25" s="178"/>
      <c r="H25" s="178"/>
      <c r="I25" s="178"/>
      <c r="J25" s="178"/>
      <c r="K25" s="178"/>
      <c r="L25" s="178"/>
    </row>
    <row r="26" spans="1:12" s="116" customFormat="1" ht="23.25" customHeight="1" x14ac:dyDescent="0.2">
      <c r="A26" s="128">
        <v>17</v>
      </c>
      <c r="B26" s="113" t="s">
        <v>20</v>
      </c>
      <c r="C26" s="114">
        <v>0.5</v>
      </c>
      <c r="D26" s="115">
        <v>115000</v>
      </c>
      <c r="E26" s="115">
        <f t="shared" ref="E26:E31" si="1">D26*C26</f>
        <v>57500</v>
      </c>
      <c r="F26" s="152"/>
      <c r="G26" s="178"/>
      <c r="H26" s="178"/>
      <c r="I26" s="178"/>
      <c r="J26" s="178"/>
      <c r="K26" s="178"/>
      <c r="L26" s="178"/>
    </row>
    <row r="27" spans="1:12" s="116" customFormat="1" ht="23.25" customHeight="1" x14ac:dyDescent="0.2">
      <c r="A27" s="128">
        <v>18</v>
      </c>
      <c r="B27" s="113" t="s">
        <v>21</v>
      </c>
      <c r="C27" s="114">
        <v>0.5</v>
      </c>
      <c r="D27" s="115">
        <v>115000</v>
      </c>
      <c r="E27" s="115">
        <f t="shared" si="1"/>
        <v>57500</v>
      </c>
      <c r="F27" s="152"/>
      <c r="G27" s="178"/>
      <c r="H27" s="178"/>
      <c r="I27" s="178"/>
      <c r="J27" s="178"/>
      <c r="K27" s="178"/>
      <c r="L27" s="178"/>
    </row>
    <row r="28" spans="1:12" s="116" customFormat="1" ht="23.25" customHeight="1" x14ac:dyDescent="0.2">
      <c r="A28" s="128">
        <v>19</v>
      </c>
      <c r="B28" s="113" t="s">
        <v>22</v>
      </c>
      <c r="C28" s="114">
        <v>3</v>
      </c>
      <c r="D28" s="115">
        <v>115000</v>
      </c>
      <c r="E28" s="115">
        <f t="shared" si="1"/>
        <v>345000</v>
      </c>
      <c r="F28" s="152"/>
      <c r="G28" s="178"/>
      <c r="H28" s="178"/>
      <c r="I28" s="178"/>
      <c r="J28" s="178"/>
      <c r="K28" s="178"/>
      <c r="L28" s="178"/>
    </row>
    <row r="29" spans="1:12" s="116" customFormat="1" ht="23.25" customHeight="1" x14ac:dyDescent="0.2">
      <c r="A29" s="128">
        <v>20</v>
      </c>
      <c r="B29" s="113" t="s">
        <v>30</v>
      </c>
      <c r="C29" s="114">
        <v>1</v>
      </c>
      <c r="D29" s="115">
        <v>115000</v>
      </c>
      <c r="E29" s="115">
        <f t="shared" si="1"/>
        <v>115000</v>
      </c>
      <c r="F29" s="152"/>
      <c r="G29" s="178"/>
      <c r="H29" s="178"/>
      <c r="I29" s="178"/>
      <c r="J29" s="178"/>
      <c r="K29" s="178"/>
      <c r="L29" s="178"/>
    </row>
    <row r="30" spans="1:12" s="116" customFormat="1" ht="23.25" customHeight="1" x14ac:dyDescent="0.2">
      <c r="A30" s="128">
        <v>21</v>
      </c>
      <c r="B30" s="113" t="s">
        <v>67</v>
      </c>
      <c r="C30" s="114">
        <v>0.5</v>
      </c>
      <c r="D30" s="115">
        <v>115000</v>
      </c>
      <c r="E30" s="115">
        <f t="shared" si="1"/>
        <v>57500</v>
      </c>
      <c r="F30" s="154"/>
      <c r="G30" s="266"/>
      <c r="H30" s="266"/>
      <c r="I30" s="266"/>
      <c r="J30" s="266"/>
      <c r="K30" s="266"/>
      <c r="L30" s="266"/>
    </row>
    <row r="31" spans="1:12" s="116" customFormat="1" ht="23.25" customHeight="1" x14ac:dyDescent="0.2">
      <c r="A31" s="39">
        <v>22</v>
      </c>
      <c r="B31" s="86" t="s">
        <v>68</v>
      </c>
      <c r="C31" s="23">
        <v>0.5</v>
      </c>
      <c r="D31" s="24">
        <v>115000</v>
      </c>
      <c r="E31" s="24">
        <f t="shared" si="1"/>
        <v>57500</v>
      </c>
      <c r="F31" s="154"/>
      <c r="G31" s="266"/>
      <c r="H31" s="266"/>
      <c r="I31" s="266"/>
      <c r="J31" s="266"/>
      <c r="K31" s="266"/>
      <c r="L31" s="266"/>
    </row>
    <row r="32" spans="1:12" s="216" customFormat="1" ht="23.25" customHeight="1" x14ac:dyDescent="0.2">
      <c r="A32" s="39">
        <v>23</v>
      </c>
      <c r="B32" s="86" t="s">
        <v>213</v>
      </c>
      <c r="C32" s="23">
        <v>1</v>
      </c>
      <c r="D32" s="24">
        <v>115000</v>
      </c>
      <c r="E32" s="24">
        <f t="shared" si="0"/>
        <v>115000</v>
      </c>
      <c r="F32" s="215"/>
      <c r="G32" s="265"/>
      <c r="H32" s="265"/>
      <c r="I32" s="265"/>
      <c r="J32" s="265"/>
      <c r="K32" s="265"/>
      <c r="L32" s="265"/>
    </row>
    <row r="33" spans="1:7" s="135" customFormat="1" ht="23.25" customHeight="1" x14ac:dyDescent="0.25">
      <c r="A33" s="128"/>
      <c r="B33" s="131" t="s">
        <v>24</v>
      </c>
      <c r="C33" s="139">
        <f>SUM(C10:C32)</f>
        <v>34.1</v>
      </c>
      <c r="D33" s="149"/>
      <c r="E33" s="133">
        <f>SUM(E10:E32)</f>
        <v>4472500</v>
      </c>
      <c r="F33" s="155"/>
      <c r="G33" s="117"/>
    </row>
  </sheetData>
  <mergeCells count="11">
    <mergeCell ref="G32:L32"/>
    <mergeCell ref="G16:L16"/>
    <mergeCell ref="G17:L17"/>
    <mergeCell ref="G21:L21"/>
    <mergeCell ref="G30:L30"/>
    <mergeCell ref="G31:L31"/>
    <mergeCell ref="A5:E5"/>
    <mergeCell ref="B8:E8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0"/>
  <sheetViews>
    <sheetView workbookViewId="0">
      <selection activeCell="C14" sqref="C14"/>
    </sheetView>
  </sheetViews>
  <sheetFormatPr defaultColWidth="9.140625" defaultRowHeight="13.5" x14ac:dyDescent="0.25"/>
  <cols>
    <col min="1" max="1" width="5.28515625" style="107" customWidth="1"/>
    <col min="2" max="2" width="38.7109375" style="48" customWidth="1"/>
    <col min="3" max="5" width="14.7109375" style="48" customWidth="1"/>
    <col min="6" max="6" width="2.42578125" style="48" customWidth="1"/>
    <col min="7" max="7" width="9.140625" style="48"/>
    <col min="8" max="8" width="13" style="48" customWidth="1"/>
    <col min="9" max="16384" width="9.140625" style="48"/>
  </cols>
  <sheetData>
    <row r="1" spans="1:5" x14ac:dyDescent="0.25">
      <c r="A1" s="142"/>
      <c r="C1" s="231" t="s">
        <v>52</v>
      </c>
      <c r="D1" s="231"/>
      <c r="E1" s="231"/>
    </row>
    <row r="2" spans="1:5" ht="13.5" customHeight="1" x14ac:dyDescent="0.25">
      <c r="C2" s="232" t="s">
        <v>228</v>
      </c>
      <c r="D2" s="232"/>
      <c r="E2" s="232"/>
    </row>
    <row r="3" spans="1:5" ht="13.5" customHeight="1" x14ac:dyDescent="0.25">
      <c r="C3" s="233" t="s">
        <v>229</v>
      </c>
      <c r="D3" s="233"/>
      <c r="E3" s="233"/>
    </row>
    <row r="4" spans="1:5" x14ac:dyDescent="0.25">
      <c r="A4" s="142"/>
      <c r="C4" s="140"/>
      <c r="D4" s="140"/>
      <c r="E4" s="140"/>
    </row>
    <row r="6" spans="1:5" s="49" customFormat="1" ht="70.5" customHeight="1" x14ac:dyDescent="0.3">
      <c r="A6" s="234" t="s">
        <v>244</v>
      </c>
      <c r="B6" s="234"/>
      <c r="C6" s="234"/>
      <c r="D6" s="234"/>
      <c r="E6" s="234"/>
    </row>
    <row r="7" spans="1:5" s="49" customFormat="1" ht="21.75" customHeight="1" x14ac:dyDescent="0.3">
      <c r="A7" s="143"/>
      <c r="B7" s="105"/>
      <c r="C7" s="105"/>
      <c r="D7" s="105"/>
      <c r="E7" s="105"/>
    </row>
    <row r="8" spans="1:5" s="52" customFormat="1" ht="18.75" customHeight="1" x14ac:dyDescent="0.3">
      <c r="A8" s="144"/>
      <c r="B8" s="106" t="s">
        <v>93</v>
      </c>
      <c r="C8" s="51"/>
      <c r="D8" s="51"/>
      <c r="E8" s="51"/>
    </row>
    <row r="9" spans="1:5" s="52" customFormat="1" ht="23.25" customHeight="1" x14ac:dyDescent="0.3">
      <c r="A9" s="144"/>
      <c r="B9" s="252" t="s">
        <v>1</v>
      </c>
      <c r="C9" s="252"/>
      <c r="D9" s="252"/>
      <c r="E9" s="252"/>
    </row>
    <row r="10" spans="1:5" s="103" customFormat="1" ht="44.25" customHeight="1" x14ac:dyDescent="0.2">
      <c r="A10" s="53" t="s">
        <v>2</v>
      </c>
      <c r="B10" s="53" t="s">
        <v>3</v>
      </c>
      <c r="C10" s="53" t="s">
        <v>4</v>
      </c>
      <c r="D10" s="53" t="s">
        <v>5</v>
      </c>
      <c r="E10" s="53" t="s">
        <v>6</v>
      </c>
    </row>
    <row r="11" spans="1:5" s="28" customFormat="1" ht="23.25" customHeight="1" x14ac:dyDescent="0.2">
      <c r="A11" s="108">
        <v>1</v>
      </c>
      <c r="B11" s="54" t="s">
        <v>7</v>
      </c>
      <c r="C11" s="55">
        <v>1</v>
      </c>
      <c r="D11" s="27">
        <v>240000</v>
      </c>
      <c r="E11" s="27">
        <f t="shared" ref="E11" si="0">D11*C11</f>
        <v>240000</v>
      </c>
    </row>
    <row r="12" spans="1:5" s="116" customFormat="1" ht="35.25" customHeight="1" x14ac:dyDescent="0.2">
      <c r="A12" s="128">
        <v>2</v>
      </c>
      <c r="B12" s="113" t="s">
        <v>8</v>
      </c>
      <c r="C12" s="129">
        <v>0.25</v>
      </c>
      <c r="D12" s="115">
        <v>190000</v>
      </c>
      <c r="E12" s="27">
        <f t="shared" ref="E12:E28" si="1">D12*C12</f>
        <v>47500</v>
      </c>
    </row>
    <row r="13" spans="1:5" s="28" customFormat="1" ht="23.25" customHeight="1" x14ac:dyDescent="0.2">
      <c r="A13" s="108">
        <v>3</v>
      </c>
      <c r="B13" s="54" t="s">
        <v>9</v>
      </c>
      <c r="C13" s="55">
        <v>2.5</v>
      </c>
      <c r="D13" s="27">
        <v>125000</v>
      </c>
      <c r="E13" s="27">
        <f t="shared" ref="E13:E20" si="2">D13*C13</f>
        <v>312500</v>
      </c>
    </row>
    <row r="14" spans="1:5" s="28" customFormat="1" ht="23.25" customHeight="1" x14ac:dyDescent="0.2">
      <c r="A14" s="128">
        <v>4</v>
      </c>
      <c r="B14" s="54" t="s">
        <v>14</v>
      </c>
      <c r="C14" s="55">
        <v>0.5</v>
      </c>
      <c r="D14" s="27">
        <v>125000</v>
      </c>
      <c r="E14" s="27">
        <f t="shared" si="2"/>
        <v>62500</v>
      </c>
    </row>
    <row r="15" spans="1:5" s="28" customFormat="1" ht="23.25" customHeight="1" x14ac:dyDescent="0.2">
      <c r="A15" s="108">
        <v>5</v>
      </c>
      <c r="B15" s="54" t="s">
        <v>11</v>
      </c>
      <c r="C15" s="55">
        <v>0.5</v>
      </c>
      <c r="D15" s="27">
        <v>115000</v>
      </c>
      <c r="E15" s="27">
        <f t="shared" si="2"/>
        <v>57500</v>
      </c>
    </row>
    <row r="16" spans="1:5" s="28" customFormat="1" ht="23.25" customHeight="1" x14ac:dyDescent="0.2">
      <c r="A16" s="128">
        <v>6</v>
      </c>
      <c r="B16" s="54" t="s">
        <v>12</v>
      </c>
      <c r="C16" s="55">
        <v>0.5</v>
      </c>
      <c r="D16" s="27">
        <v>115000</v>
      </c>
      <c r="E16" s="27">
        <f t="shared" si="2"/>
        <v>57500</v>
      </c>
    </row>
    <row r="17" spans="1:8" s="28" customFormat="1" ht="23.25" customHeight="1" x14ac:dyDescent="0.2">
      <c r="A17" s="108">
        <v>7</v>
      </c>
      <c r="B17" s="54" t="s">
        <v>64</v>
      </c>
      <c r="C17" s="55">
        <v>0.5</v>
      </c>
      <c r="D17" s="27">
        <v>115000</v>
      </c>
      <c r="E17" s="27">
        <f t="shared" si="2"/>
        <v>57500</v>
      </c>
    </row>
    <row r="18" spans="1:8" s="28" customFormat="1" ht="23.25" customHeight="1" x14ac:dyDescent="0.2">
      <c r="A18" s="128">
        <v>8</v>
      </c>
      <c r="B18" s="54" t="s">
        <v>28</v>
      </c>
      <c r="C18" s="55">
        <v>0.5</v>
      </c>
      <c r="D18" s="27">
        <v>115000</v>
      </c>
      <c r="E18" s="27">
        <f t="shared" si="2"/>
        <v>57500</v>
      </c>
    </row>
    <row r="19" spans="1:8" s="28" customFormat="1" ht="23.25" customHeight="1" x14ac:dyDescent="0.2">
      <c r="A19" s="108">
        <v>9</v>
      </c>
      <c r="B19" s="54" t="s">
        <v>10</v>
      </c>
      <c r="C19" s="55">
        <v>2.2000000000000002</v>
      </c>
      <c r="D19" s="27">
        <v>125000</v>
      </c>
      <c r="E19" s="27">
        <f t="shared" si="2"/>
        <v>275000</v>
      </c>
    </row>
    <row r="20" spans="1:8" s="28" customFormat="1" ht="23.25" customHeight="1" x14ac:dyDescent="0.2">
      <c r="A20" s="128">
        <v>10</v>
      </c>
      <c r="B20" s="54" t="s">
        <v>17</v>
      </c>
      <c r="C20" s="55">
        <v>0.5</v>
      </c>
      <c r="D20" s="27">
        <v>160000</v>
      </c>
      <c r="E20" s="27">
        <f t="shared" si="2"/>
        <v>80000</v>
      </c>
    </row>
    <row r="21" spans="1:8" s="28" customFormat="1" ht="23.25" customHeight="1" x14ac:dyDescent="0.2">
      <c r="A21" s="108">
        <v>11</v>
      </c>
      <c r="B21" s="54" t="s">
        <v>13</v>
      </c>
      <c r="C21" s="55">
        <v>0.5</v>
      </c>
      <c r="D21" s="27">
        <v>180000</v>
      </c>
      <c r="E21" s="27">
        <f t="shared" si="1"/>
        <v>90000</v>
      </c>
    </row>
    <row r="22" spans="1:8" s="28" customFormat="1" ht="23.25" customHeight="1" x14ac:dyDescent="0.2">
      <c r="A22" s="128">
        <v>12</v>
      </c>
      <c r="B22" s="54" t="s">
        <v>18</v>
      </c>
      <c r="C22" s="55">
        <v>0.5</v>
      </c>
      <c r="D22" s="27">
        <v>140000</v>
      </c>
      <c r="E22" s="27">
        <f>D22*C22</f>
        <v>70000</v>
      </c>
    </row>
    <row r="23" spans="1:8" s="28" customFormat="1" ht="23.25" customHeight="1" x14ac:dyDescent="0.2">
      <c r="A23" s="108">
        <v>13</v>
      </c>
      <c r="B23" s="54" t="s">
        <v>15</v>
      </c>
      <c r="C23" s="55">
        <v>1</v>
      </c>
      <c r="D23" s="27">
        <v>120000</v>
      </c>
      <c r="E23" s="27">
        <f t="shared" si="1"/>
        <v>120000</v>
      </c>
    </row>
    <row r="24" spans="1:8" s="28" customFormat="1" ht="23.25" customHeight="1" x14ac:dyDescent="0.2">
      <c r="A24" s="128">
        <v>14</v>
      </c>
      <c r="B24" s="54" t="s">
        <v>16</v>
      </c>
      <c r="C24" s="55">
        <v>0.5</v>
      </c>
      <c r="D24" s="27">
        <v>120000</v>
      </c>
      <c r="E24" s="27">
        <f t="shared" si="1"/>
        <v>60000</v>
      </c>
    </row>
    <row r="25" spans="1:8" s="28" customFormat="1" ht="23.25" customHeight="1" x14ac:dyDescent="0.2">
      <c r="A25" s="108">
        <v>15</v>
      </c>
      <c r="B25" s="54" t="s">
        <v>20</v>
      </c>
      <c r="C25" s="55">
        <v>0.5</v>
      </c>
      <c r="D25" s="27">
        <v>115000</v>
      </c>
      <c r="E25" s="27">
        <f>D25*C25</f>
        <v>57500</v>
      </c>
    </row>
    <row r="26" spans="1:8" s="28" customFormat="1" ht="23.25" customHeight="1" x14ac:dyDescent="0.2">
      <c r="A26" s="128">
        <v>16</v>
      </c>
      <c r="B26" s="54" t="s">
        <v>21</v>
      </c>
      <c r="C26" s="55">
        <v>0.5</v>
      </c>
      <c r="D26" s="27">
        <v>115000</v>
      </c>
      <c r="E26" s="27">
        <f t="shared" si="1"/>
        <v>57500</v>
      </c>
    </row>
    <row r="27" spans="1:8" s="28" customFormat="1" ht="23.25" customHeight="1" x14ac:dyDescent="0.2">
      <c r="A27" s="108">
        <v>17</v>
      </c>
      <c r="B27" s="54" t="s">
        <v>22</v>
      </c>
      <c r="C27" s="55">
        <v>3</v>
      </c>
      <c r="D27" s="27">
        <v>115000</v>
      </c>
      <c r="E27" s="27">
        <f>D27*C27</f>
        <v>345000</v>
      </c>
    </row>
    <row r="28" spans="1:8" s="28" customFormat="1" ht="23.25" customHeight="1" x14ac:dyDescent="0.2">
      <c r="A28" s="128">
        <v>18</v>
      </c>
      <c r="B28" s="54" t="s">
        <v>67</v>
      </c>
      <c r="C28" s="109">
        <v>0.25</v>
      </c>
      <c r="D28" s="27">
        <v>115000</v>
      </c>
      <c r="E28" s="27">
        <f t="shared" si="1"/>
        <v>28750</v>
      </c>
      <c r="H28" s="177"/>
    </row>
    <row r="29" spans="1:8" s="145" customFormat="1" ht="23.25" customHeight="1" x14ac:dyDescent="0.2">
      <c r="A29" s="108"/>
      <c r="B29" s="60" t="s">
        <v>24</v>
      </c>
      <c r="C29" s="61">
        <f>SUM(C11:C28)</f>
        <v>15.7</v>
      </c>
      <c r="D29" s="72"/>
      <c r="E29" s="73">
        <f>SUM(E11:E28)</f>
        <v>2076250</v>
      </c>
      <c r="H29" s="195"/>
    </row>
    <row r="30" spans="1:8" x14ac:dyDescent="0.25">
      <c r="H30" s="172"/>
    </row>
  </sheetData>
  <mergeCells count="5">
    <mergeCell ref="A6:E6"/>
    <mergeCell ref="B9:E9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1"/>
  <sheetViews>
    <sheetView topLeftCell="A16" zoomScaleNormal="100" workbookViewId="0">
      <selection activeCell="K23" sqref="K23"/>
    </sheetView>
  </sheetViews>
  <sheetFormatPr defaultColWidth="9.140625" defaultRowHeight="13.5" x14ac:dyDescent="0.25"/>
  <cols>
    <col min="1" max="1" width="5.28515625" style="107" customWidth="1"/>
    <col min="2" max="2" width="38.7109375" style="48" customWidth="1"/>
    <col min="3" max="5" width="14.7109375" style="48" customWidth="1"/>
    <col min="6" max="6" width="2.42578125" style="48" customWidth="1"/>
    <col min="7" max="16384" width="9.140625" style="48"/>
  </cols>
  <sheetData>
    <row r="1" spans="1:5" x14ac:dyDescent="0.25">
      <c r="C1" s="231" t="s">
        <v>69</v>
      </c>
      <c r="D1" s="231"/>
      <c r="E1" s="231"/>
    </row>
    <row r="2" spans="1:5" ht="13.5" customHeight="1" x14ac:dyDescent="0.25">
      <c r="C2" s="232" t="s">
        <v>228</v>
      </c>
      <c r="D2" s="232"/>
      <c r="E2" s="232"/>
    </row>
    <row r="3" spans="1:5" ht="13.5" customHeight="1" x14ac:dyDescent="0.25">
      <c r="C3" s="233" t="s">
        <v>229</v>
      </c>
      <c r="D3" s="233"/>
      <c r="E3" s="233"/>
    </row>
    <row r="4" spans="1:5" x14ac:dyDescent="0.25">
      <c r="C4" s="140"/>
      <c r="D4" s="140"/>
      <c r="E4" s="140"/>
    </row>
    <row r="5" spans="1:5" s="49" customFormat="1" ht="70.5" customHeight="1" x14ac:dyDescent="0.3">
      <c r="A5" s="234" t="s">
        <v>243</v>
      </c>
      <c r="B5" s="234"/>
      <c r="C5" s="234"/>
      <c r="D5" s="234"/>
      <c r="E5" s="234"/>
    </row>
    <row r="6" spans="1:5" s="49" customFormat="1" ht="21.75" customHeight="1" x14ac:dyDescent="0.3">
      <c r="A6" s="105"/>
      <c r="B6" s="105"/>
      <c r="C6" s="105"/>
      <c r="D6" s="105"/>
      <c r="E6" s="105"/>
    </row>
    <row r="7" spans="1:5" s="52" customFormat="1" ht="18.75" customHeight="1" x14ac:dyDescent="0.3">
      <c r="A7" s="51"/>
      <c r="B7" s="106" t="s">
        <v>144</v>
      </c>
      <c r="C7" s="51"/>
      <c r="D7" s="51"/>
      <c r="E7" s="51"/>
    </row>
    <row r="8" spans="1:5" s="52" customFormat="1" ht="23.25" customHeight="1" x14ac:dyDescent="0.3">
      <c r="A8" s="51"/>
      <c r="B8" s="252" t="s">
        <v>1</v>
      </c>
      <c r="C8" s="252"/>
      <c r="D8" s="252"/>
      <c r="E8" s="252"/>
    </row>
    <row r="9" spans="1:5" s="103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</row>
    <row r="10" spans="1:5" s="28" customFormat="1" ht="23.25" customHeight="1" x14ac:dyDescent="0.2">
      <c r="A10" s="108">
        <v>1</v>
      </c>
      <c r="B10" s="54" t="s">
        <v>7</v>
      </c>
      <c r="C10" s="55">
        <v>1</v>
      </c>
      <c r="D10" s="27">
        <v>240000</v>
      </c>
      <c r="E10" s="27">
        <f t="shared" ref="E10:E30" si="0">D10*C10</f>
        <v>240000</v>
      </c>
    </row>
    <row r="11" spans="1:5" s="28" customFormat="1" ht="35.25" customHeight="1" x14ac:dyDescent="0.2">
      <c r="A11" s="108">
        <v>2</v>
      </c>
      <c r="B11" s="54" t="s">
        <v>8</v>
      </c>
      <c r="C11" s="55">
        <v>1</v>
      </c>
      <c r="D11" s="27">
        <v>190000</v>
      </c>
      <c r="E11" s="27">
        <f t="shared" si="0"/>
        <v>190000</v>
      </c>
    </row>
    <row r="12" spans="1:5" s="28" customFormat="1" ht="23.25" customHeight="1" x14ac:dyDescent="0.2">
      <c r="A12" s="108">
        <v>3</v>
      </c>
      <c r="B12" s="54" t="s">
        <v>9</v>
      </c>
      <c r="C12" s="109">
        <v>8.75</v>
      </c>
      <c r="D12" s="27">
        <v>125000</v>
      </c>
      <c r="E12" s="27">
        <f t="shared" si="0"/>
        <v>1093750</v>
      </c>
    </row>
    <row r="13" spans="1:5" s="28" customFormat="1" ht="23.25" customHeight="1" x14ac:dyDescent="0.2">
      <c r="A13" s="108">
        <v>4</v>
      </c>
      <c r="B13" s="54" t="s">
        <v>14</v>
      </c>
      <c r="C13" s="109">
        <v>1.75</v>
      </c>
      <c r="D13" s="27">
        <v>125000</v>
      </c>
      <c r="E13" s="27">
        <f t="shared" si="0"/>
        <v>218750</v>
      </c>
    </row>
    <row r="14" spans="1:5" s="28" customFormat="1" ht="23.25" customHeight="1" x14ac:dyDescent="0.2">
      <c r="A14" s="108">
        <v>5</v>
      </c>
      <c r="B14" s="54" t="s">
        <v>11</v>
      </c>
      <c r="C14" s="55">
        <v>1</v>
      </c>
      <c r="D14" s="27">
        <v>115000</v>
      </c>
      <c r="E14" s="27">
        <f t="shared" si="0"/>
        <v>115000</v>
      </c>
    </row>
    <row r="15" spans="1:5" s="28" customFormat="1" ht="23.25" customHeight="1" x14ac:dyDescent="0.2">
      <c r="A15" s="108">
        <v>6</v>
      </c>
      <c r="B15" s="54" t="s">
        <v>12</v>
      </c>
      <c r="C15" s="55">
        <v>1</v>
      </c>
      <c r="D15" s="27">
        <v>115000</v>
      </c>
      <c r="E15" s="27">
        <f t="shared" si="0"/>
        <v>115000</v>
      </c>
    </row>
    <row r="16" spans="1:5" s="28" customFormat="1" ht="23.25" customHeight="1" x14ac:dyDescent="0.2">
      <c r="A16" s="108">
        <v>7</v>
      </c>
      <c r="B16" s="54" t="s">
        <v>64</v>
      </c>
      <c r="C16" s="109">
        <v>1.25</v>
      </c>
      <c r="D16" s="27">
        <v>115000</v>
      </c>
      <c r="E16" s="27">
        <f>D16*C16</f>
        <v>143750</v>
      </c>
    </row>
    <row r="17" spans="1:6" s="28" customFormat="1" ht="23.25" customHeight="1" x14ac:dyDescent="0.2">
      <c r="A17" s="108">
        <v>8</v>
      </c>
      <c r="B17" s="54" t="s">
        <v>28</v>
      </c>
      <c r="C17" s="109">
        <v>1.25</v>
      </c>
      <c r="D17" s="27">
        <v>115000</v>
      </c>
      <c r="E17" s="27">
        <f>D17*C17</f>
        <v>143750</v>
      </c>
    </row>
    <row r="18" spans="1:6" s="28" customFormat="1" ht="23.25" customHeight="1" x14ac:dyDescent="0.2">
      <c r="A18" s="108">
        <v>9</v>
      </c>
      <c r="B18" s="54" t="s">
        <v>10</v>
      </c>
      <c r="C18" s="55">
        <v>7.7</v>
      </c>
      <c r="D18" s="27">
        <v>125000</v>
      </c>
      <c r="E18" s="27">
        <f t="shared" si="0"/>
        <v>962500</v>
      </c>
    </row>
    <row r="19" spans="1:6" s="28" customFormat="1" ht="23.25" customHeight="1" x14ac:dyDescent="0.2">
      <c r="A19" s="108">
        <v>10</v>
      </c>
      <c r="B19" s="54" t="s">
        <v>17</v>
      </c>
      <c r="C19" s="55">
        <v>1</v>
      </c>
      <c r="D19" s="27">
        <v>160000</v>
      </c>
      <c r="E19" s="27">
        <f t="shared" si="0"/>
        <v>160000</v>
      </c>
    </row>
    <row r="20" spans="1:6" s="28" customFormat="1" ht="23.25" customHeight="1" x14ac:dyDescent="0.2">
      <c r="A20" s="108">
        <v>11</v>
      </c>
      <c r="B20" s="54" t="s">
        <v>13</v>
      </c>
      <c r="C20" s="55">
        <v>1</v>
      </c>
      <c r="D20" s="27">
        <v>180000</v>
      </c>
      <c r="E20" s="27">
        <f t="shared" si="0"/>
        <v>180000</v>
      </c>
    </row>
    <row r="21" spans="1:6" s="28" customFormat="1" ht="23.25" customHeight="1" x14ac:dyDescent="0.2">
      <c r="A21" s="108">
        <v>12</v>
      </c>
      <c r="B21" s="54" t="s">
        <v>29</v>
      </c>
      <c r="C21" s="55">
        <v>0.5</v>
      </c>
      <c r="D21" s="27">
        <v>130000</v>
      </c>
      <c r="E21" s="27">
        <f t="shared" si="0"/>
        <v>65000</v>
      </c>
    </row>
    <row r="22" spans="1:6" s="28" customFormat="1" ht="23.25" customHeight="1" x14ac:dyDescent="0.2">
      <c r="A22" s="108">
        <v>13</v>
      </c>
      <c r="B22" s="54" t="s">
        <v>53</v>
      </c>
      <c r="C22" s="55">
        <v>1</v>
      </c>
      <c r="D22" s="27">
        <v>140000</v>
      </c>
      <c r="E22" s="27">
        <f t="shared" si="0"/>
        <v>140000</v>
      </c>
    </row>
    <row r="23" spans="1:6" s="28" customFormat="1" ht="23.25" customHeight="1" x14ac:dyDescent="0.2">
      <c r="A23" s="108">
        <v>14</v>
      </c>
      <c r="B23" s="54" t="s">
        <v>19</v>
      </c>
      <c r="C23" s="55">
        <v>0.5</v>
      </c>
      <c r="D23" s="27">
        <v>120000</v>
      </c>
      <c r="E23" s="27">
        <f>D23*C23</f>
        <v>60000</v>
      </c>
    </row>
    <row r="24" spans="1:6" s="28" customFormat="1" ht="23.25" customHeight="1" x14ac:dyDescent="0.2">
      <c r="A24" s="108">
        <v>15</v>
      </c>
      <c r="B24" s="54" t="s">
        <v>15</v>
      </c>
      <c r="C24" s="55">
        <v>2</v>
      </c>
      <c r="D24" s="27">
        <v>120000</v>
      </c>
      <c r="E24" s="27">
        <f t="shared" si="0"/>
        <v>240000</v>
      </c>
    </row>
    <row r="25" spans="1:6" s="28" customFormat="1" ht="23.25" customHeight="1" x14ac:dyDescent="0.2">
      <c r="A25" s="108">
        <v>16</v>
      </c>
      <c r="B25" s="54" t="s">
        <v>16</v>
      </c>
      <c r="C25" s="55">
        <v>1</v>
      </c>
      <c r="D25" s="27">
        <v>120000</v>
      </c>
      <c r="E25" s="27">
        <f t="shared" si="0"/>
        <v>120000</v>
      </c>
    </row>
    <row r="26" spans="1:6" s="28" customFormat="1" ht="23.25" customHeight="1" x14ac:dyDescent="0.2">
      <c r="A26" s="108">
        <v>17</v>
      </c>
      <c r="B26" s="54" t="s">
        <v>20</v>
      </c>
      <c r="C26" s="55">
        <v>1</v>
      </c>
      <c r="D26" s="27">
        <v>115000</v>
      </c>
      <c r="E26" s="27">
        <f t="shared" si="0"/>
        <v>115000</v>
      </c>
    </row>
    <row r="27" spans="1:6" s="28" customFormat="1" ht="23.25" customHeight="1" x14ac:dyDescent="0.2">
      <c r="A27" s="108">
        <v>18</v>
      </c>
      <c r="B27" s="54" t="s">
        <v>21</v>
      </c>
      <c r="C27" s="55">
        <v>0.5</v>
      </c>
      <c r="D27" s="27">
        <v>115000</v>
      </c>
      <c r="E27" s="27">
        <f t="shared" si="0"/>
        <v>57500</v>
      </c>
    </row>
    <row r="28" spans="1:6" s="28" customFormat="1" ht="23.25" customHeight="1" x14ac:dyDescent="0.2">
      <c r="A28" s="108">
        <v>19</v>
      </c>
      <c r="B28" s="54" t="s">
        <v>54</v>
      </c>
      <c r="C28" s="55">
        <v>3</v>
      </c>
      <c r="D28" s="27">
        <v>115000</v>
      </c>
      <c r="E28" s="27">
        <f t="shared" si="0"/>
        <v>345000</v>
      </c>
    </row>
    <row r="29" spans="1:6" s="28" customFormat="1" ht="23.25" customHeight="1" x14ac:dyDescent="0.2">
      <c r="A29" s="108">
        <v>20</v>
      </c>
      <c r="B29" s="54" t="s">
        <v>55</v>
      </c>
      <c r="C29" s="55">
        <v>1</v>
      </c>
      <c r="D29" s="27">
        <v>115000</v>
      </c>
      <c r="E29" s="27">
        <f>D29*C29</f>
        <v>115000</v>
      </c>
    </row>
    <row r="30" spans="1:6" s="28" customFormat="1" ht="23.25" customHeight="1" x14ac:dyDescent="0.2">
      <c r="A30" s="108">
        <v>21</v>
      </c>
      <c r="B30" s="54" t="s">
        <v>30</v>
      </c>
      <c r="C30" s="55">
        <v>1</v>
      </c>
      <c r="D30" s="27">
        <v>115000</v>
      </c>
      <c r="E30" s="27">
        <f t="shared" si="0"/>
        <v>115000</v>
      </c>
    </row>
    <row r="31" spans="1:6" s="64" customFormat="1" ht="23.25" customHeight="1" x14ac:dyDescent="0.25">
      <c r="A31" s="108"/>
      <c r="B31" s="60" t="s">
        <v>24</v>
      </c>
      <c r="C31" s="269">
        <f>SUM(C10:C30)</f>
        <v>38.200000000000003</v>
      </c>
      <c r="D31" s="27"/>
      <c r="E31" s="73">
        <f>SUM(E10:E30)</f>
        <v>4935000</v>
      </c>
      <c r="F31" s="117"/>
    </row>
  </sheetData>
  <mergeCells count="5">
    <mergeCell ref="A5:E5"/>
    <mergeCell ref="B8:E8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3"/>
  <sheetViews>
    <sheetView workbookViewId="0">
      <selection activeCell="A6" sqref="A6:E6"/>
    </sheetView>
  </sheetViews>
  <sheetFormatPr defaultColWidth="9.140625" defaultRowHeight="13.5" x14ac:dyDescent="0.25"/>
  <cols>
    <col min="1" max="1" width="5.28515625" style="118" customWidth="1"/>
    <col min="2" max="2" width="36.28515625" style="119" customWidth="1"/>
    <col min="3" max="5" width="14.7109375" style="119" customWidth="1"/>
    <col min="6" max="6" width="5.28515625" style="119" customWidth="1"/>
    <col min="7" max="7" width="9.140625" style="119"/>
    <col min="8" max="8" width="18" style="119" customWidth="1"/>
    <col min="9" max="16384" width="9.140625" style="119"/>
  </cols>
  <sheetData>
    <row r="1" spans="1:5" x14ac:dyDescent="0.25">
      <c r="C1" s="262" t="s">
        <v>56</v>
      </c>
      <c r="D1" s="262"/>
      <c r="E1" s="262"/>
    </row>
    <row r="2" spans="1:5" s="48" customFormat="1" ht="13.5" customHeight="1" x14ac:dyDescent="0.25">
      <c r="A2" s="107"/>
      <c r="C2" s="232" t="s">
        <v>228</v>
      </c>
      <c r="D2" s="232"/>
      <c r="E2" s="232"/>
    </row>
    <row r="3" spans="1:5" s="48" customFormat="1" ht="13.5" customHeight="1" x14ac:dyDescent="0.25">
      <c r="A3" s="107"/>
      <c r="C3" s="233" t="s">
        <v>229</v>
      </c>
      <c r="D3" s="233"/>
      <c r="E3" s="233"/>
    </row>
    <row r="4" spans="1:5" x14ac:dyDescent="0.25">
      <c r="C4" s="141"/>
      <c r="D4" s="141"/>
      <c r="E4" s="141"/>
    </row>
    <row r="6" spans="1:5" s="121" customFormat="1" ht="70.5" customHeight="1" x14ac:dyDescent="0.3">
      <c r="A6" s="255" t="s">
        <v>242</v>
      </c>
      <c r="B6" s="255"/>
      <c r="C6" s="255"/>
      <c r="D6" s="255"/>
      <c r="E6" s="255"/>
    </row>
    <row r="7" spans="1:5" s="121" customFormat="1" ht="13.5" customHeight="1" x14ac:dyDescent="0.3">
      <c r="A7" s="122"/>
      <c r="B7" s="122"/>
      <c r="C7" s="122"/>
      <c r="D7" s="122"/>
      <c r="E7" s="122"/>
    </row>
    <row r="8" spans="1:5" s="125" customFormat="1" ht="18.75" customHeight="1" x14ac:dyDescent="0.3">
      <c r="A8" s="123"/>
      <c r="B8" s="124" t="s">
        <v>75</v>
      </c>
      <c r="C8" s="123"/>
      <c r="D8" s="123"/>
      <c r="E8" s="123"/>
    </row>
    <row r="9" spans="1:5" s="125" customFormat="1" ht="23.25" customHeight="1" x14ac:dyDescent="0.3">
      <c r="A9" s="123"/>
      <c r="B9" s="237" t="s">
        <v>1</v>
      </c>
      <c r="C9" s="237"/>
      <c r="D9" s="237"/>
      <c r="E9" s="237"/>
    </row>
    <row r="10" spans="1:5" s="127" customFormat="1" ht="44.25" customHeight="1" x14ac:dyDescent="0.2">
      <c r="A10" s="126" t="s">
        <v>2</v>
      </c>
      <c r="B10" s="126" t="s">
        <v>3</v>
      </c>
      <c r="C10" s="126" t="s">
        <v>4</v>
      </c>
      <c r="D10" s="126" t="s">
        <v>5</v>
      </c>
      <c r="E10" s="126" t="s">
        <v>6</v>
      </c>
    </row>
    <row r="11" spans="1:5" s="116" customFormat="1" ht="23.25" customHeight="1" x14ac:dyDescent="0.2">
      <c r="A11" s="128">
        <v>1</v>
      </c>
      <c r="B11" s="113" t="s">
        <v>7</v>
      </c>
      <c r="C11" s="114">
        <v>1</v>
      </c>
      <c r="D11" s="115">
        <v>312000</v>
      </c>
      <c r="E11" s="115">
        <f t="shared" ref="E11:E32" si="0">D11*C11</f>
        <v>312000</v>
      </c>
    </row>
    <row r="12" spans="1:5" s="116" customFormat="1" ht="35.25" customHeight="1" x14ac:dyDescent="0.2">
      <c r="A12" s="128">
        <v>2</v>
      </c>
      <c r="B12" s="113" t="s">
        <v>8</v>
      </c>
      <c r="C12" s="129">
        <v>1.25</v>
      </c>
      <c r="D12" s="115">
        <v>190000</v>
      </c>
      <c r="E12" s="115">
        <f t="shared" si="0"/>
        <v>237500</v>
      </c>
    </row>
    <row r="13" spans="1:5" s="116" customFormat="1" ht="23.25" customHeight="1" x14ac:dyDescent="0.2">
      <c r="A13" s="128">
        <v>3</v>
      </c>
      <c r="B13" s="113" t="s">
        <v>9</v>
      </c>
      <c r="C13" s="129">
        <v>13.75</v>
      </c>
      <c r="D13" s="115">
        <v>125000</v>
      </c>
      <c r="E13" s="115">
        <f t="shared" si="0"/>
        <v>1718750</v>
      </c>
    </row>
    <row r="14" spans="1:5" s="116" customFormat="1" ht="23.25" customHeight="1" x14ac:dyDescent="0.2">
      <c r="A14" s="128">
        <v>4</v>
      </c>
      <c r="B14" s="113" t="s">
        <v>14</v>
      </c>
      <c r="C14" s="129">
        <v>2.75</v>
      </c>
      <c r="D14" s="115">
        <v>125000</v>
      </c>
      <c r="E14" s="115">
        <f t="shared" si="0"/>
        <v>343750</v>
      </c>
    </row>
    <row r="15" spans="1:5" s="116" customFormat="1" ht="23.25" customHeight="1" x14ac:dyDescent="0.2">
      <c r="A15" s="128">
        <v>5</v>
      </c>
      <c r="B15" s="113" t="s">
        <v>11</v>
      </c>
      <c r="C15" s="114">
        <v>1</v>
      </c>
      <c r="D15" s="115">
        <v>115000</v>
      </c>
      <c r="E15" s="115">
        <f t="shared" si="0"/>
        <v>115000</v>
      </c>
    </row>
    <row r="16" spans="1:5" s="116" customFormat="1" ht="23.25" customHeight="1" x14ac:dyDescent="0.2">
      <c r="A16" s="128">
        <v>6</v>
      </c>
      <c r="B16" s="113" t="s">
        <v>12</v>
      </c>
      <c r="C16" s="114">
        <v>1</v>
      </c>
      <c r="D16" s="115">
        <v>115000</v>
      </c>
      <c r="E16" s="115">
        <f t="shared" si="0"/>
        <v>115000</v>
      </c>
    </row>
    <row r="17" spans="1:5" s="116" customFormat="1" ht="23.25" customHeight="1" x14ac:dyDescent="0.2">
      <c r="A17" s="128">
        <v>7</v>
      </c>
      <c r="B17" s="113" t="s">
        <v>64</v>
      </c>
      <c r="C17" s="114">
        <v>2</v>
      </c>
      <c r="D17" s="115">
        <v>115000</v>
      </c>
      <c r="E17" s="115">
        <f>D17*C17</f>
        <v>230000</v>
      </c>
    </row>
    <row r="18" spans="1:5" s="116" customFormat="1" ht="23.25" customHeight="1" x14ac:dyDescent="0.2">
      <c r="A18" s="128">
        <v>8</v>
      </c>
      <c r="B18" s="113" t="s">
        <v>28</v>
      </c>
      <c r="C18" s="114">
        <v>2</v>
      </c>
      <c r="D18" s="115">
        <v>115000</v>
      </c>
      <c r="E18" s="115">
        <f>D18*C18</f>
        <v>230000</v>
      </c>
    </row>
    <row r="19" spans="1:5" s="116" customFormat="1" ht="23.25" customHeight="1" x14ac:dyDescent="0.2">
      <c r="A19" s="128">
        <v>9</v>
      </c>
      <c r="B19" s="113" t="s">
        <v>10</v>
      </c>
      <c r="C19" s="114">
        <v>12.1</v>
      </c>
      <c r="D19" s="115">
        <v>125000</v>
      </c>
      <c r="E19" s="115">
        <f t="shared" si="0"/>
        <v>1512500</v>
      </c>
    </row>
    <row r="20" spans="1:5" s="116" customFormat="1" ht="23.25" customHeight="1" x14ac:dyDescent="0.2">
      <c r="A20" s="128">
        <v>10</v>
      </c>
      <c r="B20" s="113" t="s">
        <v>17</v>
      </c>
      <c r="C20" s="114">
        <v>1</v>
      </c>
      <c r="D20" s="115">
        <v>184000</v>
      </c>
      <c r="E20" s="115">
        <f t="shared" si="0"/>
        <v>184000</v>
      </c>
    </row>
    <row r="21" spans="1:5" s="116" customFormat="1" ht="23.25" customHeight="1" x14ac:dyDescent="0.2">
      <c r="A21" s="128">
        <v>11</v>
      </c>
      <c r="B21" s="113" t="s">
        <v>13</v>
      </c>
      <c r="C21" s="114">
        <v>1</v>
      </c>
      <c r="D21" s="115">
        <v>207000</v>
      </c>
      <c r="E21" s="115">
        <f t="shared" si="0"/>
        <v>207000</v>
      </c>
    </row>
    <row r="22" spans="1:5" s="116" customFormat="1" ht="23.25" customHeight="1" x14ac:dyDescent="0.2">
      <c r="A22" s="128">
        <v>12</v>
      </c>
      <c r="B22" s="113" t="s">
        <v>29</v>
      </c>
      <c r="C22" s="114">
        <v>1</v>
      </c>
      <c r="D22" s="115">
        <v>130000</v>
      </c>
      <c r="E22" s="115">
        <f t="shared" si="0"/>
        <v>130000</v>
      </c>
    </row>
    <row r="23" spans="1:5" s="116" customFormat="1" ht="23.25" customHeight="1" x14ac:dyDescent="0.2">
      <c r="A23" s="128">
        <v>13</v>
      </c>
      <c r="B23" s="113" t="s">
        <v>53</v>
      </c>
      <c r="C23" s="114">
        <v>1</v>
      </c>
      <c r="D23" s="115">
        <v>140000</v>
      </c>
      <c r="E23" s="115">
        <f t="shared" si="0"/>
        <v>140000</v>
      </c>
    </row>
    <row r="24" spans="1:5" s="116" customFormat="1" ht="23.25" customHeight="1" x14ac:dyDescent="0.2">
      <c r="A24" s="128">
        <v>14</v>
      </c>
      <c r="B24" s="113" t="s">
        <v>19</v>
      </c>
      <c r="C24" s="114">
        <v>0.5</v>
      </c>
      <c r="D24" s="115">
        <v>120000</v>
      </c>
      <c r="E24" s="115">
        <f t="shared" si="0"/>
        <v>60000</v>
      </c>
    </row>
    <row r="25" spans="1:5" s="116" customFormat="1" ht="23.25" customHeight="1" x14ac:dyDescent="0.2">
      <c r="A25" s="128">
        <v>15</v>
      </c>
      <c r="B25" s="113" t="s">
        <v>57</v>
      </c>
      <c r="C25" s="114">
        <v>1</v>
      </c>
      <c r="D25" s="115">
        <v>120000</v>
      </c>
      <c r="E25" s="115">
        <f t="shared" si="0"/>
        <v>120000</v>
      </c>
    </row>
    <row r="26" spans="1:5" s="116" customFormat="1" ht="23.25" customHeight="1" x14ac:dyDescent="0.2">
      <c r="A26" s="128">
        <v>16</v>
      </c>
      <c r="B26" s="113" t="s">
        <v>15</v>
      </c>
      <c r="C26" s="114">
        <v>2</v>
      </c>
      <c r="D26" s="115">
        <v>120000</v>
      </c>
      <c r="E26" s="115">
        <f t="shared" si="0"/>
        <v>240000</v>
      </c>
    </row>
    <row r="27" spans="1:5" s="116" customFormat="1" ht="23.25" customHeight="1" x14ac:dyDescent="0.2">
      <c r="A27" s="128">
        <v>17</v>
      </c>
      <c r="B27" s="113" t="s">
        <v>16</v>
      </c>
      <c r="C27" s="114">
        <v>1</v>
      </c>
      <c r="D27" s="115">
        <v>120000</v>
      </c>
      <c r="E27" s="115">
        <f t="shared" si="0"/>
        <v>120000</v>
      </c>
    </row>
    <row r="28" spans="1:5" s="116" customFormat="1" ht="23.25" customHeight="1" x14ac:dyDescent="0.2">
      <c r="A28" s="128">
        <v>18</v>
      </c>
      <c r="B28" s="113" t="s">
        <v>20</v>
      </c>
      <c r="C28" s="114">
        <v>2</v>
      </c>
      <c r="D28" s="115">
        <v>115000</v>
      </c>
      <c r="E28" s="115">
        <f t="shared" si="0"/>
        <v>230000</v>
      </c>
    </row>
    <row r="29" spans="1:5" s="116" customFormat="1" ht="23.25" customHeight="1" x14ac:dyDescent="0.2">
      <c r="A29" s="128">
        <v>19</v>
      </c>
      <c r="B29" s="113" t="s">
        <v>21</v>
      </c>
      <c r="C29" s="114">
        <v>1</v>
      </c>
      <c r="D29" s="115">
        <v>115000</v>
      </c>
      <c r="E29" s="115">
        <f t="shared" si="0"/>
        <v>115000</v>
      </c>
    </row>
    <row r="30" spans="1:5" s="116" customFormat="1" ht="23.25" customHeight="1" x14ac:dyDescent="0.2">
      <c r="A30" s="128">
        <v>20</v>
      </c>
      <c r="B30" s="113" t="s">
        <v>54</v>
      </c>
      <c r="C30" s="114">
        <v>3</v>
      </c>
      <c r="D30" s="115">
        <v>115000</v>
      </c>
      <c r="E30" s="115">
        <f t="shared" si="0"/>
        <v>345000</v>
      </c>
    </row>
    <row r="31" spans="1:5" s="116" customFormat="1" ht="23.25" customHeight="1" x14ac:dyDescent="0.2">
      <c r="A31" s="128">
        <v>21</v>
      </c>
      <c r="B31" s="113" t="s">
        <v>55</v>
      </c>
      <c r="C31" s="114">
        <v>1</v>
      </c>
      <c r="D31" s="115">
        <v>115000</v>
      </c>
      <c r="E31" s="115">
        <f t="shared" si="0"/>
        <v>115000</v>
      </c>
    </row>
    <row r="32" spans="1:5" s="116" customFormat="1" ht="23.25" customHeight="1" x14ac:dyDescent="0.2">
      <c r="A32" s="128">
        <v>22</v>
      </c>
      <c r="B32" s="113" t="s">
        <v>30</v>
      </c>
      <c r="C32" s="114">
        <v>1</v>
      </c>
      <c r="D32" s="115">
        <v>115000</v>
      </c>
      <c r="E32" s="115">
        <f t="shared" si="0"/>
        <v>115000</v>
      </c>
    </row>
    <row r="33" spans="1:6" s="135" customFormat="1" ht="23.25" customHeight="1" x14ac:dyDescent="0.25">
      <c r="A33" s="128"/>
      <c r="B33" s="131" t="s">
        <v>24</v>
      </c>
      <c r="C33" s="132">
        <f>SUM(C11:C32)</f>
        <v>53.35</v>
      </c>
      <c r="D33" s="115"/>
      <c r="E33" s="133">
        <f>SUM(E11:E32)</f>
        <v>6935500</v>
      </c>
      <c r="F33" s="134"/>
    </row>
  </sheetData>
  <mergeCells count="5">
    <mergeCell ref="A6:E6"/>
    <mergeCell ref="B9:E9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1"/>
  <sheetViews>
    <sheetView topLeftCell="A10" workbookViewId="0">
      <selection activeCell="C16" sqref="C16:C17"/>
    </sheetView>
  </sheetViews>
  <sheetFormatPr defaultColWidth="9.140625" defaultRowHeight="13.5" x14ac:dyDescent="0.25"/>
  <cols>
    <col min="1" max="1" width="5.28515625" style="107" customWidth="1"/>
    <col min="2" max="2" width="36.28515625" style="48" customWidth="1"/>
    <col min="3" max="3" width="12.7109375" style="48" customWidth="1"/>
    <col min="4" max="5" width="14.7109375" style="48" customWidth="1"/>
    <col min="6" max="6" width="7.85546875" style="48" customWidth="1"/>
    <col min="7" max="7" width="17.42578125" style="48" customWidth="1"/>
    <col min="8" max="16384" width="9.140625" style="48"/>
  </cols>
  <sheetData>
    <row r="1" spans="1:12" x14ac:dyDescent="0.25">
      <c r="C1" s="231" t="s">
        <v>58</v>
      </c>
      <c r="D1" s="231"/>
      <c r="E1" s="231"/>
    </row>
    <row r="2" spans="1:12" ht="13.5" customHeight="1" x14ac:dyDescent="0.25">
      <c r="C2" s="232" t="s">
        <v>228</v>
      </c>
      <c r="D2" s="232"/>
      <c r="E2" s="232"/>
    </row>
    <row r="3" spans="1:12" ht="13.5" customHeight="1" x14ac:dyDescent="0.25">
      <c r="C3" s="233" t="s">
        <v>229</v>
      </c>
      <c r="D3" s="233"/>
      <c r="E3" s="233"/>
    </row>
    <row r="4" spans="1:12" x14ac:dyDescent="0.25">
      <c r="C4" s="140"/>
      <c r="D4" s="140"/>
      <c r="E4" s="140"/>
    </row>
    <row r="5" spans="1:12" s="49" customFormat="1" ht="70.5" customHeight="1" x14ac:dyDescent="0.3">
      <c r="A5" s="234" t="s">
        <v>241</v>
      </c>
      <c r="B5" s="234"/>
      <c r="C5" s="234"/>
      <c r="D5" s="234"/>
      <c r="E5" s="234"/>
    </row>
    <row r="6" spans="1:12" s="49" customFormat="1" ht="21.75" customHeight="1" x14ac:dyDescent="0.3">
      <c r="A6" s="105"/>
      <c r="B6" s="105"/>
      <c r="C6" s="105"/>
      <c r="D6" s="105"/>
      <c r="E6" s="105"/>
    </row>
    <row r="7" spans="1:12" s="52" customFormat="1" ht="18.75" customHeight="1" x14ac:dyDescent="0.3">
      <c r="A7" s="51"/>
      <c r="B7" s="106" t="s">
        <v>140</v>
      </c>
      <c r="C7" s="51"/>
      <c r="D7" s="51"/>
      <c r="E7" s="51"/>
    </row>
    <row r="8" spans="1:12" s="52" customFormat="1" ht="23.25" customHeight="1" x14ac:dyDescent="0.3">
      <c r="A8" s="51"/>
      <c r="B8" s="252" t="s">
        <v>1</v>
      </c>
      <c r="C8" s="252"/>
      <c r="D8" s="252"/>
      <c r="E8" s="252"/>
    </row>
    <row r="9" spans="1:12" s="103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</row>
    <row r="10" spans="1:12" s="28" customFormat="1" ht="23.25" customHeight="1" x14ac:dyDescent="0.2">
      <c r="A10" s="108">
        <v>1</v>
      </c>
      <c r="B10" s="54" t="s">
        <v>7</v>
      </c>
      <c r="C10" s="55">
        <v>1</v>
      </c>
      <c r="D10" s="27">
        <v>240000</v>
      </c>
      <c r="E10" s="27">
        <f t="shared" ref="E10:E29" si="0">D10*C10</f>
        <v>240000</v>
      </c>
    </row>
    <row r="11" spans="1:12" s="28" customFormat="1" ht="35.25" customHeight="1" x14ac:dyDescent="0.2">
      <c r="A11" s="108">
        <v>2</v>
      </c>
      <c r="B11" s="54" t="s">
        <v>8</v>
      </c>
      <c r="C11" s="55">
        <v>1</v>
      </c>
      <c r="D11" s="27">
        <v>190000</v>
      </c>
      <c r="E11" s="27">
        <f t="shared" si="0"/>
        <v>190000</v>
      </c>
    </row>
    <row r="12" spans="1:12" s="28" customFormat="1" ht="23.25" customHeight="1" x14ac:dyDescent="0.2">
      <c r="A12" s="108">
        <v>3</v>
      </c>
      <c r="B12" s="54" t="s">
        <v>9</v>
      </c>
      <c r="C12" s="109">
        <v>6.25</v>
      </c>
      <c r="D12" s="27">
        <v>125000</v>
      </c>
      <c r="E12" s="27">
        <f t="shared" si="0"/>
        <v>781250</v>
      </c>
    </row>
    <row r="13" spans="1:12" s="28" customFormat="1" ht="23.25" customHeight="1" x14ac:dyDescent="0.2">
      <c r="A13" s="108">
        <v>4</v>
      </c>
      <c r="B13" s="54" t="s">
        <v>14</v>
      </c>
      <c r="C13" s="109">
        <v>1.25</v>
      </c>
      <c r="D13" s="27">
        <v>125000</v>
      </c>
      <c r="E13" s="27">
        <f t="shared" si="0"/>
        <v>156250</v>
      </c>
    </row>
    <row r="14" spans="1:12" s="28" customFormat="1" ht="23.25" customHeight="1" x14ac:dyDescent="0.2">
      <c r="A14" s="108">
        <v>5</v>
      </c>
      <c r="B14" s="54" t="s">
        <v>11</v>
      </c>
      <c r="C14" s="55">
        <v>1</v>
      </c>
      <c r="D14" s="27">
        <v>115000</v>
      </c>
      <c r="E14" s="27">
        <f t="shared" si="0"/>
        <v>115000</v>
      </c>
    </row>
    <row r="15" spans="1:12" s="28" customFormat="1" ht="23.25" customHeight="1" x14ac:dyDescent="0.2">
      <c r="A15" s="108">
        <v>6</v>
      </c>
      <c r="B15" s="54" t="s">
        <v>12</v>
      </c>
      <c r="C15" s="55">
        <v>1</v>
      </c>
      <c r="D15" s="27">
        <v>115000</v>
      </c>
      <c r="E15" s="27">
        <f t="shared" si="0"/>
        <v>115000</v>
      </c>
    </row>
    <row r="16" spans="1:12" s="28" customFormat="1" ht="23.25" customHeight="1" x14ac:dyDescent="0.2">
      <c r="A16" s="108">
        <v>7</v>
      </c>
      <c r="B16" s="54" t="s">
        <v>64</v>
      </c>
      <c r="C16" s="55">
        <v>1</v>
      </c>
      <c r="D16" s="27">
        <v>115000</v>
      </c>
      <c r="E16" s="27">
        <f>D16*C16</f>
        <v>115000</v>
      </c>
      <c r="F16" s="267"/>
      <c r="G16" s="266"/>
      <c r="H16" s="266"/>
      <c r="I16" s="266"/>
      <c r="J16" s="266"/>
      <c r="K16" s="266"/>
      <c r="L16" s="266"/>
    </row>
    <row r="17" spans="1:6" s="28" customFormat="1" ht="23.25" customHeight="1" x14ac:dyDescent="0.2">
      <c r="A17" s="108">
        <v>8</v>
      </c>
      <c r="B17" s="54" t="s">
        <v>28</v>
      </c>
      <c r="C17" s="55">
        <v>1</v>
      </c>
      <c r="D17" s="27">
        <v>115000</v>
      </c>
      <c r="E17" s="27">
        <f>D17*C17</f>
        <v>115000</v>
      </c>
    </row>
    <row r="18" spans="1:6" s="28" customFormat="1" ht="23.25" customHeight="1" x14ac:dyDescent="0.2">
      <c r="A18" s="108">
        <v>9</v>
      </c>
      <c r="B18" s="54" t="s">
        <v>10</v>
      </c>
      <c r="C18" s="55">
        <v>5.5</v>
      </c>
      <c r="D18" s="27">
        <v>125000</v>
      </c>
      <c r="E18" s="27">
        <f t="shared" si="0"/>
        <v>687500</v>
      </c>
    </row>
    <row r="19" spans="1:6" s="28" customFormat="1" ht="23.25" customHeight="1" x14ac:dyDescent="0.2">
      <c r="A19" s="108">
        <v>10</v>
      </c>
      <c r="B19" s="54" t="s">
        <v>17</v>
      </c>
      <c r="C19" s="55">
        <v>1</v>
      </c>
      <c r="D19" s="27">
        <v>160000</v>
      </c>
      <c r="E19" s="27">
        <f t="shared" si="0"/>
        <v>160000</v>
      </c>
    </row>
    <row r="20" spans="1:6" s="28" customFormat="1" ht="23.25" customHeight="1" x14ac:dyDescent="0.2">
      <c r="A20" s="108">
        <v>11</v>
      </c>
      <c r="B20" s="54" t="s">
        <v>13</v>
      </c>
      <c r="C20" s="55">
        <v>1</v>
      </c>
      <c r="D20" s="27">
        <v>180000</v>
      </c>
      <c r="E20" s="27">
        <f t="shared" si="0"/>
        <v>180000</v>
      </c>
    </row>
    <row r="21" spans="1:6" s="28" customFormat="1" ht="23.25" customHeight="1" x14ac:dyDescent="0.2">
      <c r="A21" s="108">
        <v>12</v>
      </c>
      <c r="B21" s="54" t="s">
        <v>29</v>
      </c>
      <c r="C21" s="109">
        <v>0.25</v>
      </c>
      <c r="D21" s="27">
        <v>130000</v>
      </c>
      <c r="E21" s="27">
        <f t="shared" si="0"/>
        <v>32500</v>
      </c>
    </row>
    <row r="22" spans="1:6" s="28" customFormat="1" ht="23.25" customHeight="1" x14ac:dyDescent="0.2">
      <c r="A22" s="108">
        <v>13</v>
      </c>
      <c r="B22" s="54" t="s">
        <v>53</v>
      </c>
      <c r="C22" s="55">
        <v>0.5</v>
      </c>
      <c r="D22" s="27">
        <v>140000</v>
      </c>
      <c r="E22" s="27">
        <f t="shared" si="0"/>
        <v>70000</v>
      </c>
    </row>
    <row r="23" spans="1:6" s="28" customFormat="1" ht="23.25" customHeight="1" x14ac:dyDescent="0.2">
      <c r="A23" s="108">
        <v>14</v>
      </c>
      <c r="B23" s="54" t="s">
        <v>19</v>
      </c>
      <c r="C23" s="55">
        <v>0.5</v>
      </c>
      <c r="D23" s="27">
        <v>120000</v>
      </c>
      <c r="E23" s="27">
        <f t="shared" si="0"/>
        <v>60000</v>
      </c>
    </row>
    <row r="24" spans="1:6" s="28" customFormat="1" ht="23.25" customHeight="1" x14ac:dyDescent="0.2">
      <c r="A24" s="108">
        <v>15</v>
      </c>
      <c r="B24" s="54" t="s">
        <v>15</v>
      </c>
      <c r="C24" s="55">
        <v>1</v>
      </c>
      <c r="D24" s="27">
        <v>120000</v>
      </c>
      <c r="E24" s="27">
        <f t="shared" si="0"/>
        <v>120000</v>
      </c>
    </row>
    <row r="25" spans="1:6" s="28" customFormat="1" ht="23.25" customHeight="1" x14ac:dyDescent="0.2">
      <c r="A25" s="108">
        <v>16</v>
      </c>
      <c r="B25" s="54" t="s">
        <v>16</v>
      </c>
      <c r="C25" s="55">
        <v>1</v>
      </c>
      <c r="D25" s="27">
        <v>120000</v>
      </c>
      <c r="E25" s="27">
        <f t="shared" si="0"/>
        <v>120000</v>
      </c>
    </row>
    <row r="26" spans="1:6" s="28" customFormat="1" ht="23.25" customHeight="1" x14ac:dyDescent="0.2">
      <c r="A26" s="108">
        <v>17</v>
      </c>
      <c r="B26" s="54" t="s">
        <v>20</v>
      </c>
      <c r="C26" s="55">
        <v>0.5</v>
      </c>
      <c r="D26" s="27">
        <v>115000</v>
      </c>
      <c r="E26" s="27">
        <f t="shared" si="0"/>
        <v>57500</v>
      </c>
    </row>
    <row r="27" spans="1:6" s="28" customFormat="1" ht="23.25" customHeight="1" x14ac:dyDescent="0.2">
      <c r="A27" s="108">
        <v>18</v>
      </c>
      <c r="B27" s="54" t="s">
        <v>21</v>
      </c>
      <c r="C27" s="55">
        <v>0.5</v>
      </c>
      <c r="D27" s="27">
        <v>115000</v>
      </c>
      <c r="E27" s="27">
        <f t="shared" si="0"/>
        <v>57500</v>
      </c>
    </row>
    <row r="28" spans="1:6" s="28" customFormat="1" ht="23.25" customHeight="1" x14ac:dyDescent="0.2">
      <c r="A28" s="108">
        <v>19</v>
      </c>
      <c r="B28" s="54" t="s">
        <v>22</v>
      </c>
      <c r="C28" s="55">
        <v>3</v>
      </c>
      <c r="D28" s="27">
        <v>115000</v>
      </c>
      <c r="E28" s="27">
        <f t="shared" si="0"/>
        <v>345000</v>
      </c>
    </row>
    <row r="29" spans="1:6" s="28" customFormat="1" ht="23.25" customHeight="1" x14ac:dyDescent="0.2">
      <c r="A29" s="108">
        <v>20</v>
      </c>
      <c r="B29" s="54" t="s">
        <v>30</v>
      </c>
      <c r="C29" s="55">
        <v>1</v>
      </c>
      <c r="D29" s="27">
        <v>115000</v>
      </c>
      <c r="E29" s="27">
        <f t="shared" si="0"/>
        <v>115000</v>
      </c>
    </row>
    <row r="30" spans="1:6" s="64" customFormat="1" ht="23.25" customHeight="1" x14ac:dyDescent="0.25">
      <c r="A30" s="110"/>
      <c r="B30" s="60" t="s">
        <v>24</v>
      </c>
      <c r="C30" s="72">
        <f>SUM(C10:C29)</f>
        <v>29.25</v>
      </c>
      <c r="D30" s="72"/>
      <c r="E30" s="73">
        <f>SUM(E10:E29)</f>
        <v>3832500</v>
      </c>
      <c r="F30" s="117"/>
    </row>
    <row r="31" spans="1:6" s="69" customFormat="1" ht="31.5" customHeight="1" x14ac:dyDescent="0.3">
      <c r="A31" s="67"/>
      <c r="B31" s="68"/>
      <c r="C31" s="68"/>
      <c r="D31" s="68"/>
      <c r="E31" s="68"/>
    </row>
  </sheetData>
  <mergeCells count="6">
    <mergeCell ref="F16:L16"/>
    <mergeCell ref="A5:E5"/>
    <mergeCell ref="B8:E8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4128-C295-44C2-8E83-F78CBF1CE066}">
  <dimension ref="A1:AM75"/>
  <sheetViews>
    <sheetView workbookViewId="0">
      <selection activeCell="K14" sqref="K14"/>
    </sheetView>
  </sheetViews>
  <sheetFormatPr defaultRowHeight="13.5" x14ac:dyDescent="0.25"/>
  <cols>
    <col min="1" max="1" width="5.28515625" style="1" customWidth="1"/>
    <col min="2" max="2" width="38.7109375" style="1" customWidth="1"/>
    <col min="3" max="5" width="14.7109375" style="1" customWidth="1"/>
    <col min="6" max="6" width="18.28515625" style="79" customWidth="1"/>
    <col min="7" max="12" width="9.140625" style="79"/>
    <col min="13" max="17" width="9.140625" style="87"/>
    <col min="18" max="39" width="9.140625" style="79"/>
    <col min="40" max="16384" width="9.140625" style="1"/>
  </cols>
  <sheetData>
    <row r="1" spans="1:39" x14ac:dyDescent="0.25">
      <c r="C1" s="239" t="s">
        <v>0</v>
      </c>
      <c r="D1" s="239"/>
      <c r="E1" s="239"/>
    </row>
    <row r="2" spans="1:39" s="48" customFormat="1" ht="13.5" customHeight="1" x14ac:dyDescent="0.25">
      <c r="A2" s="107"/>
      <c r="C2" s="232" t="s">
        <v>228</v>
      </c>
      <c r="D2" s="232"/>
      <c r="E2" s="232"/>
    </row>
    <row r="3" spans="1:39" s="48" customFormat="1" ht="13.5" customHeight="1" x14ac:dyDescent="0.25">
      <c r="A3" s="107"/>
      <c r="C3" s="233" t="s">
        <v>229</v>
      </c>
      <c r="D3" s="233"/>
      <c r="E3" s="233"/>
    </row>
    <row r="5" spans="1:39" s="3" customFormat="1" ht="70.5" customHeight="1" x14ac:dyDescent="0.3">
      <c r="A5" s="240" t="s">
        <v>258</v>
      </c>
      <c r="B5" s="240"/>
      <c r="C5" s="240"/>
      <c r="D5" s="240"/>
      <c r="E5" s="240"/>
      <c r="F5" s="102"/>
      <c r="G5" s="80"/>
      <c r="H5" s="80"/>
      <c r="I5" s="80"/>
      <c r="J5" s="80"/>
      <c r="K5" s="80"/>
      <c r="L5" s="80"/>
      <c r="M5" s="92"/>
      <c r="N5" s="92"/>
      <c r="O5" s="92"/>
      <c r="P5" s="92"/>
      <c r="Q5" s="92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</row>
    <row r="6" spans="1:39" s="3" customFormat="1" ht="21.75" customHeight="1" x14ac:dyDescent="0.3">
      <c r="A6" s="89"/>
      <c r="B6" s="89"/>
      <c r="C6" s="89"/>
      <c r="D6" s="89"/>
      <c r="E6" s="89"/>
      <c r="F6" s="80"/>
      <c r="G6" s="80"/>
      <c r="H6" s="80"/>
      <c r="I6" s="80"/>
      <c r="J6" s="80"/>
      <c r="K6" s="80"/>
      <c r="L6" s="80"/>
      <c r="M6" s="92"/>
      <c r="N6" s="92"/>
      <c r="O6" s="92"/>
      <c r="P6" s="92"/>
      <c r="Q6" s="92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</row>
    <row r="7" spans="1:39" s="7" customFormat="1" ht="18.75" customHeight="1" x14ac:dyDescent="0.3">
      <c r="A7" s="88"/>
      <c r="B7" s="93" t="s">
        <v>137</v>
      </c>
      <c r="C7" s="88"/>
      <c r="D7" s="88"/>
      <c r="E7" s="88"/>
      <c r="F7" s="81"/>
      <c r="G7" s="81"/>
      <c r="H7" s="81"/>
      <c r="I7" s="81"/>
      <c r="J7" s="81"/>
      <c r="K7" s="81"/>
      <c r="L7" s="81"/>
      <c r="M7" s="94"/>
      <c r="N7" s="94"/>
      <c r="O7" s="94"/>
      <c r="P7" s="94"/>
      <c r="Q7" s="94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</row>
    <row r="8" spans="1:39" s="7" customFormat="1" ht="23.25" customHeight="1" x14ac:dyDescent="0.3">
      <c r="A8" s="88"/>
      <c r="B8" s="241" t="s">
        <v>1</v>
      </c>
      <c r="C8" s="241"/>
      <c r="D8" s="241"/>
      <c r="E8" s="241"/>
      <c r="F8" s="81"/>
      <c r="G8" s="81"/>
      <c r="H8" s="81"/>
      <c r="I8" s="81"/>
      <c r="J8" s="81"/>
      <c r="K8" s="81"/>
      <c r="L8" s="81"/>
      <c r="M8" s="94"/>
      <c r="N8" s="94"/>
      <c r="O8" s="94"/>
      <c r="P8" s="94"/>
      <c r="Q8" s="94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</row>
    <row r="9" spans="1:39" s="90" customFormat="1" ht="44.25" customHeight="1" x14ac:dyDescent="0.2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</row>
    <row r="10" spans="1:39" s="13" customFormat="1" ht="23.25" customHeight="1" x14ac:dyDescent="0.2">
      <c r="A10" s="10">
        <v>1</v>
      </c>
      <c r="B10" s="10" t="s">
        <v>7</v>
      </c>
      <c r="C10" s="11">
        <v>1</v>
      </c>
      <c r="D10" s="12">
        <v>240000</v>
      </c>
      <c r="E10" s="12">
        <f t="shared" ref="E10:E23" si="0">D10*C10</f>
        <v>240000</v>
      </c>
      <c r="F10" s="83"/>
      <c r="G10" s="83"/>
      <c r="H10" s="83"/>
      <c r="I10" s="83"/>
      <c r="J10" s="83"/>
      <c r="K10" s="83"/>
      <c r="L10" s="83"/>
      <c r="M10" s="95"/>
      <c r="N10" s="95"/>
      <c r="O10" s="95"/>
      <c r="P10" s="95"/>
      <c r="Q10" s="95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</row>
    <row r="11" spans="1:39" s="13" customFormat="1" ht="31.5" customHeight="1" x14ac:dyDescent="0.2">
      <c r="A11" s="10">
        <v>2</v>
      </c>
      <c r="B11" s="10" t="s">
        <v>133</v>
      </c>
      <c r="C11" s="11">
        <v>1</v>
      </c>
      <c r="D11" s="12">
        <v>190000</v>
      </c>
      <c r="E11" s="12">
        <f t="shared" si="0"/>
        <v>190000</v>
      </c>
      <c r="F11" s="83"/>
      <c r="G11" s="83"/>
      <c r="H11" s="83"/>
      <c r="I11" s="83"/>
      <c r="J11" s="83"/>
      <c r="K11" s="83"/>
      <c r="L11" s="83"/>
      <c r="M11" s="95"/>
      <c r="N11" s="95"/>
      <c r="O11" s="95"/>
      <c r="P11" s="95"/>
      <c r="Q11" s="95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</row>
    <row r="12" spans="1:39" s="13" customFormat="1" ht="23.25" customHeight="1" x14ac:dyDescent="0.2">
      <c r="A12" s="10">
        <v>3</v>
      </c>
      <c r="B12" s="10" t="s">
        <v>18</v>
      </c>
      <c r="C12" s="11">
        <v>1</v>
      </c>
      <c r="D12" s="12">
        <v>115000</v>
      </c>
      <c r="E12" s="12">
        <f t="shared" si="0"/>
        <v>115000</v>
      </c>
      <c r="F12" s="83"/>
      <c r="G12" s="83"/>
      <c r="H12" s="96"/>
      <c r="I12" s="83"/>
      <c r="J12" s="83"/>
      <c r="K12" s="83"/>
      <c r="L12" s="83"/>
      <c r="M12" s="95"/>
      <c r="N12" s="95"/>
      <c r="O12" s="95"/>
      <c r="P12" s="95"/>
      <c r="Q12" s="95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</row>
    <row r="13" spans="1:39" s="13" customFormat="1" ht="23.25" customHeight="1" x14ac:dyDescent="0.2">
      <c r="A13" s="10">
        <v>4</v>
      </c>
      <c r="B13" s="10" t="s">
        <v>26</v>
      </c>
      <c r="C13" s="11">
        <v>1</v>
      </c>
      <c r="D13" s="12">
        <v>180000</v>
      </c>
      <c r="E13" s="12">
        <f t="shared" si="0"/>
        <v>180000</v>
      </c>
      <c r="F13" s="83"/>
      <c r="G13" s="83"/>
      <c r="H13" s="83"/>
      <c r="I13" s="83"/>
      <c r="J13" s="83"/>
      <c r="K13" s="83"/>
      <c r="L13" s="83"/>
      <c r="M13" s="95"/>
      <c r="N13" s="95"/>
      <c r="O13" s="95"/>
      <c r="P13" s="95"/>
      <c r="Q13" s="95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</row>
    <row r="14" spans="1:39" s="13" customFormat="1" ht="23.25" customHeight="1" x14ac:dyDescent="0.2">
      <c r="A14" s="10">
        <v>5</v>
      </c>
      <c r="B14" s="10" t="s">
        <v>29</v>
      </c>
      <c r="C14" s="11">
        <v>1</v>
      </c>
      <c r="D14" s="12">
        <v>130000</v>
      </c>
      <c r="E14" s="12">
        <f t="shared" si="0"/>
        <v>130000</v>
      </c>
      <c r="F14" s="83"/>
      <c r="G14" s="83"/>
      <c r="H14" s="83"/>
      <c r="I14" s="83"/>
      <c r="J14" s="83"/>
      <c r="K14" s="83"/>
      <c r="L14" s="83"/>
      <c r="M14" s="95"/>
      <c r="N14" s="95"/>
      <c r="O14" s="95"/>
      <c r="P14" s="95"/>
      <c r="Q14" s="95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</row>
    <row r="15" spans="1:39" s="13" customFormat="1" ht="23.25" customHeight="1" x14ac:dyDescent="0.2">
      <c r="A15" s="10">
        <v>6</v>
      </c>
      <c r="B15" s="10" t="s">
        <v>121</v>
      </c>
      <c r="C15" s="11">
        <v>1</v>
      </c>
      <c r="D15" s="12">
        <v>125000</v>
      </c>
      <c r="E15" s="12">
        <f t="shared" si="0"/>
        <v>125000</v>
      </c>
      <c r="F15" s="83"/>
      <c r="G15" s="83"/>
      <c r="H15" s="83"/>
      <c r="I15" s="83"/>
      <c r="J15" s="83"/>
      <c r="K15" s="83"/>
      <c r="L15" s="83"/>
      <c r="M15" s="95"/>
      <c r="N15" s="95"/>
      <c r="O15" s="95"/>
      <c r="P15" s="95"/>
      <c r="Q15" s="95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</row>
    <row r="16" spans="1:39" s="13" customFormat="1" ht="23.25" customHeight="1" x14ac:dyDescent="0.2">
      <c r="A16" s="10">
        <v>7</v>
      </c>
      <c r="B16" s="10" t="s">
        <v>28</v>
      </c>
      <c r="C16" s="11">
        <v>1</v>
      </c>
      <c r="D16" s="12">
        <v>125000</v>
      </c>
      <c r="E16" s="12">
        <f t="shared" si="0"/>
        <v>125000</v>
      </c>
      <c r="F16" s="83"/>
      <c r="G16" s="83"/>
      <c r="H16" s="83"/>
      <c r="I16" s="83"/>
      <c r="J16" s="83"/>
      <c r="K16" s="83"/>
      <c r="L16" s="83"/>
      <c r="M16" s="95"/>
      <c r="N16" s="95"/>
      <c r="O16" s="95"/>
      <c r="P16" s="95"/>
      <c r="Q16" s="95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</row>
    <row r="17" spans="1:39" s="13" customFormat="1" ht="23.25" customHeight="1" x14ac:dyDescent="0.2">
      <c r="A17" s="10">
        <v>8</v>
      </c>
      <c r="B17" s="10" t="s">
        <v>117</v>
      </c>
      <c r="C17" s="11">
        <v>1</v>
      </c>
      <c r="D17" s="12">
        <v>125000</v>
      </c>
      <c r="E17" s="12">
        <f t="shared" si="0"/>
        <v>125000</v>
      </c>
      <c r="F17" s="83"/>
      <c r="G17" s="83"/>
      <c r="H17" s="83"/>
      <c r="I17" s="83"/>
      <c r="J17" s="83"/>
      <c r="K17" s="83"/>
      <c r="L17" s="83"/>
      <c r="M17" s="95"/>
      <c r="N17" s="95"/>
      <c r="O17" s="95"/>
      <c r="P17" s="95"/>
      <c r="Q17" s="95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</row>
    <row r="18" spans="1:39" s="13" customFormat="1" ht="23.25" customHeight="1" x14ac:dyDescent="0.2">
      <c r="A18" s="10">
        <v>9</v>
      </c>
      <c r="B18" s="10" t="s">
        <v>134</v>
      </c>
      <c r="C18" s="11">
        <v>1</v>
      </c>
      <c r="D18" s="12">
        <v>125000</v>
      </c>
      <c r="E18" s="12">
        <f t="shared" si="0"/>
        <v>125000</v>
      </c>
      <c r="F18" s="83"/>
      <c r="G18" s="83"/>
      <c r="H18" s="83"/>
      <c r="I18" s="83"/>
      <c r="J18" s="83"/>
      <c r="K18" s="83"/>
      <c r="L18" s="83"/>
      <c r="M18" s="95"/>
      <c r="N18" s="95"/>
      <c r="O18" s="95"/>
      <c r="P18" s="95"/>
      <c r="Q18" s="95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</row>
    <row r="19" spans="1:39" s="13" customFormat="1" ht="23.25" customHeight="1" x14ac:dyDescent="0.2">
      <c r="A19" s="10">
        <v>10</v>
      </c>
      <c r="B19" s="10" t="s">
        <v>262</v>
      </c>
      <c r="C19" s="11">
        <v>1</v>
      </c>
      <c r="D19" s="12">
        <v>125000</v>
      </c>
      <c r="E19" s="12">
        <f t="shared" si="0"/>
        <v>125000</v>
      </c>
      <c r="F19" s="83"/>
      <c r="G19" s="83"/>
      <c r="H19" s="83"/>
      <c r="I19" s="83"/>
      <c r="J19" s="83"/>
      <c r="K19" s="83"/>
      <c r="L19" s="83"/>
      <c r="M19" s="95"/>
      <c r="N19" s="95"/>
      <c r="O19" s="95"/>
      <c r="P19" s="95"/>
      <c r="Q19" s="95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</row>
    <row r="20" spans="1:39" s="13" customFormat="1" ht="23.25" customHeight="1" x14ac:dyDescent="0.2">
      <c r="A20" s="10">
        <v>11</v>
      </c>
      <c r="B20" s="10" t="s">
        <v>263</v>
      </c>
      <c r="C20" s="11">
        <v>6</v>
      </c>
      <c r="D20" s="12">
        <v>125000</v>
      </c>
      <c r="E20" s="12">
        <f t="shared" si="0"/>
        <v>750000</v>
      </c>
      <c r="F20" s="83"/>
      <c r="G20" s="83"/>
      <c r="H20" s="83"/>
      <c r="I20" s="83"/>
      <c r="J20" s="83"/>
      <c r="K20" s="83"/>
      <c r="L20" s="83"/>
      <c r="M20" s="95"/>
      <c r="N20" s="95"/>
      <c r="O20" s="95"/>
      <c r="P20" s="95"/>
      <c r="Q20" s="95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</row>
    <row r="21" spans="1:39" s="13" customFormat="1" ht="23.25" customHeight="1" x14ac:dyDescent="0.2">
      <c r="A21" s="10">
        <v>12</v>
      </c>
      <c r="B21" s="10" t="s">
        <v>264</v>
      </c>
      <c r="C21" s="11">
        <v>1</v>
      </c>
      <c r="D21" s="12">
        <v>125000</v>
      </c>
      <c r="E21" s="12">
        <f t="shared" si="0"/>
        <v>125000</v>
      </c>
      <c r="F21" s="83"/>
      <c r="G21" s="83"/>
      <c r="H21" s="83"/>
      <c r="I21" s="83"/>
      <c r="J21" s="83"/>
      <c r="K21" s="83"/>
      <c r="L21" s="83"/>
      <c r="M21" s="95"/>
      <c r="N21" s="95"/>
      <c r="O21" s="95"/>
      <c r="P21" s="95"/>
      <c r="Q21" s="95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</row>
    <row r="22" spans="1:39" s="13" customFormat="1" ht="23.25" customHeight="1" x14ac:dyDescent="0.2">
      <c r="A22" s="10">
        <v>13</v>
      </c>
      <c r="B22" s="10" t="s">
        <v>135</v>
      </c>
      <c r="C22" s="11">
        <v>1</v>
      </c>
      <c r="D22" s="12">
        <v>125000</v>
      </c>
      <c r="E22" s="12">
        <f t="shared" si="0"/>
        <v>125000</v>
      </c>
      <c r="F22" s="83"/>
      <c r="G22" s="83"/>
      <c r="H22" s="83"/>
      <c r="I22" s="83"/>
      <c r="J22" s="83"/>
      <c r="K22" s="83"/>
      <c r="L22" s="83"/>
      <c r="M22" s="95"/>
      <c r="N22" s="95"/>
      <c r="O22" s="95"/>
      <c r="P22" s="95"/>
      <c r="Q22" s="95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</row>
    <row r="23" spans="1:39" s="13" customFormat="1" ht="23.25" customHeight="1" x14ac:dyDescent="0.2">
      <c r="A23" s="10">
        <v>14</v>
      </c>
      <c r="B23" s="10" t="s">
        <v>136</v>
      </c>
      <c r="C23" s="11">
        <v>1</v>
      </c>
      <c r="D23" s="12">
        <v>125000</v>
      </c>
      <c r="E23" s="12">
        <f t="shared" si="0"/>
        <v>125000</v>
      </c>
      <c r="F23" s="83"/>
      <c r="G23" s="83"/>
      <c r="H23" s="83"/>
      <c r="I23" s="83"/>
      <c r="J23" s="83"/>
      <c r="K23" s="83"/>
      <c r="L23" s="83"/>
      <c r="M23" s="95"/>
      <c r="N23" s="95"/>
      <c r="O23" s="95"/>
      <c r="P23" s="95"/>
      <c r="Q23" s="95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</row>
    <row r="24" spans="1:39" s="13" customFormat="1" ht="23.25" customHeight="1" x14ac:dyDescent="0.2">
      <c r="A24" s="10">
        <v>15</v>
      </c>
      <c r="B24" s="10" t="s">
        <v>22</v>
      </c>
      <c r="C24" s="11">
        <v>3</v>
      </c>
      <c r="D24" s="12">
        <v>115000</v>
      </c>
      <c r="E24" s="12">
        <f>D24*C24</f>
        <v>345000</v>
      </c>
      <c r="F24" s="83"/>
      <c r="G24" s="83"/>
      <c r="H24" s="83"/>
      <c r="I24" s="83"/>
      <c r="J24" s="83"/>
      <c r="K24" s="83"/>
      <c r="L24" s="83"/>
      <c r="M24" s="95"/>
      <c r="N24" s="95"/>
      <c r="O24" s="95"/>
      <c r="P24" s="95"/>
      <c r="Q24" s="95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</row>
    <row r="25" spans="1:39" s="13" customFormat="1" ht="23.25" customHeight="1" x14ac:dyDescent="0.2">
      <c r="A25" s="10">
        <v>16</v>
      </c>
      <c r="B25" s="10" t="s">
        <v>23</v>
      </c>
      <c r="C25" s="11">
        <v>1</v>
      </c>
      <c r="D25" s="12">
        <v>115000</v>
      </c>
      <c r="E25" s="12">
        <f>D25*C25</f>
        <v>115000</v>
      </c>
      <c r="F25" s="83"/>
      <c r="G25" s="83"/>
      <c r="H25" s="83"/>
      <c r="I25" s="83"/>
      <c r="J25" s="83"/>
      <c r="K25" s="83"/>
      <c r="L25" s="83"/>
      <c r="M25" s="95"/>
      <c r="N25" s="95"/>
      <c r="O25" s="95"/>
      <c r="P25" s="95"/>
      <c r="Q25" s="95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</row>
    <row r="26" spans="1:39" s="13" customFormat="1" ht="23.25" customHeight="1" x14ac:dyDescent="0.2">
      <c r="A26" s="10">
        <v>17</v>
      </c>
      <c r="B26" s="10" t="s">
        <v>21</v>
      </c>
      <c r="C26" s="11">
        <v>1</v>
      </c>
      <c r="D26" s="12">
        <v>115000</v>
      </c>
      <c r="E26" s="12">
        <f>D26*C26</f>
        <v>115000</v>
      </c>
      <c r="F26" s="83"/>
      <c r="G26" s="83"/>
      <c r="H26" s="83"/>
      <c r="I26" s="83"/>
      <c r="J26" s="83"/>
      <c r="K26" s="83"/>
      <c r="L26" s="95"/>
      <c r="M26" s="95"/>
      <c r="N26" s="95"/>
      <c r="O26" s="95"/>
      <c r="P26" s="95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</row>
    <row r="27" spans="1:39" s="15" customFormat="1" ht="23.25" customHeight="1" x14ac:dyDescent="0.2">
      <c r="A27" s="10"/>
      <c r="B27" s="15" t="s">
        <v>24</v>
      </c>
      <c r="C27" s="29">
        <f>SUM(C10:C26)</f>
        <v>24</v>
      </c>
      <c r="D27" s="16"/>
      <c r="E27" s="17">
        <f>SUM(E10:E26)</f>
        <v>3180000</v>
      </c>
      <c r="F27" s="84"/>
      <c r="G27" s="84"/>
      <c r="H27" s="84"/>
      <c r="I27" s="84"/>
      <c r="J27" s="84"/>
      <c r="K27" s="84"/>
      <c r="L27" s="89"/>
      <c r="M27" s="89"/>
      <c r="N27" s="89"/>
      <c r="O27" s="89"/>
      <c r="P27" s="89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</row>
    <row r="28" spans="1:39" s="85" customFormat="1" ht="31.5" customHeight="1" x14ac:dyDescent="0.3">
      <c r="A28" s="97"/>
      <c r="B28" s="98"/>
      <c r="C28" s="98"/>
      <c r="D28" s="98"/>
      <c r="E28" s="98"/>
      <c r="L28" s="99"/>
      <c r="M28" s="99"/>
      <c r="N28" s="99"/>
      <c r="O28" s="99"/>
      <c r="P28" s="99"/>
    </row>
    <row r="29" spans="1:39" s="85" customFormat="1" ht="23.25" customHeight="1" x14ac:dyDescent="0.3">
      <c r="A29" s="100"/>
      <c r="B29" s="98"/>
      <c r="C29" s="98"/>
      <c r="D29" s="98"/>
      <c r="E29" s="98"/>
      <c r="M29" s="99"/>
      <c r="N29" s="99"/>
      <c r="O29" s="99"/>
      <c r="P29" s="99"/>
      <c r="Q29" s="99"/>
    </row>
    <row r="30" spans="1:39" s="85" customFormat="1" ht="23.25" customHeight="1" x14ac:dyDescent="0.3">
      <c r="A30" s="100"/>
      <c r="B30" s="98"/>
      <c r="C30" s="98"/>
      <c r="D30" s="98"/>
      <c r="E30" s="98"/>
      <c r="M30" s="99"/>
      <c r="N30" s="99"/>
      <c r="O30" s="99"/>
      <c r="P30" s="99"/>
      <c r="Q30" s="99"/>
    </row>
    <row r="31" spans="1:39" s="85" customFormat="1" ht="23.25" customHeight="1" x14ac:dyDescent="0.2">
      <c r="A31" s="100"/>
      <c r="B31" s="100"/>
      <c r="C31" s="100"/>
      <c r="D31" s="101"/>
      <c r="E31" s="100"/>
      <c r="M31" s="99"/>
      <c r="N31" s="99"/>
      <c r="O31" s="99"/>
      <c r="P31" s="99"/>
      <c r="Q31" s="99"/>
    </row>
    <row r="32" spans="1:39" s="85" customFormat="1" ht="23.25" customHeight="1" x14ac:dyDescent="0.2">
      <c r="A32" s="100"/>
      <c r="B32" s="100"/>
      <c r="C32" s="100"/>
      <c r="D32" s="101"/>
      <c r="E32" s="100"/>
      <c r="M32" s="99"/>
      <c r="N32" s="99"/>
      <c r="O32" s="99"/>
      <c r="P32" s="99"/>
      <c r="Q32" s="99"/>
    </row>
    <row r="33" spans="1:17" s="85" customFormat="1" ht="23.25" customHeight="1" x14ac:dyDescent="0.2">
      <c r="A33" s="100"/>
      <c r="B33" s="100"/>
      <c r="C33" s="100"/>
      <c r="D33" s="101"/>
      <c r="E33" s="100"/>
      <c r="M33" s="99"/>
      <c r="N33" s="99"/>
      <c r="O33" s="99"/>
      <c r="P33" s="99"/>
      <c r="Q33" s="99"/>
    </row>
    <row r="34" spans="1:17" s="85" customFormat="1" ht="23.25" customHeight="1" x14ac:dyDescent="0.2">
      <c r="A34" s="100"/>
      <c r="B34" s="100"/>
      <c r="C34" s="100"/>
      <c r="D34" s="101"/>
      <c r="E34" s="100"/>
      <c r="M34" s="99"/>
      <c r="N34" s="99"/>
      <c r="O34" s="99"/>
      <c r="P34" s="99"/>
      <c r="Q34" s="99"/>
    </row>
    <row r="35" spans="1:17" s="85" customFormat="1" ht="23.25" customHeight="1" x14ac:dyDescent="0.2">
      <c r="A35" s="238"/>
      <c r="B35" s="238"/>
      <c r="C35" s="238"/>
      <c r="D35" s="238"/>
      <c r="E35" s="238"/>
      <c r="M35" s="99"/>
      <c r="N35" s="99"/>
      <c r="O35" s="99"/>
      <c r="P35" s="99"/>
      <c r="Q35" s="99"/>
    </row>
    <row r="36" spans="1:17" s="85" customFormat="1" ht="23.25" customHeight="1" x14ac:dyDescent="0.2">
      <c r="A36" s="100"/>
      <c r="B36" s="100"/>
      <c r="C36" s="100"/>
      <c r="D36" s="101"/>
      <c r="E36" s="100"/>
      <c r="M36" s="99"/>
      <c r="N36" s="99"/>
      <c r="O36" s="99"/>
      <c r="P36" s="99"/>
      <c r="Q36" s="99"/>
    </row>
    <row r="37" spans="1:17" s="85" customFormat="1" ht="23.25" customHeight="1" x14ac:dyDescent="0.2">
      <c r="A37" s="100"/>
      <c r="B37" s="100"/>
      <c r="C37" s="100"/>
      <c r="D37" s="101"/>
      <c r="E37" s="100"/>
      <c r="M37" s="99"/>
      <c r="N37" s="99"/>
      <c r="O37" s="99"/>
      <c r="P37" s="99"/>
      <c r="Q37" s="99"/>
    </row>
    <row r="38" spans="1:17" s="85" customFormat="1" ht="23.25" customHeight="1" x14ac:dyDescent="0.2">
      <c r="A38" s="100"/>
      <c r="B38" s="100"/>
      <c r="C38" s="100"/>
      <c r="D38" s="101"/>
      <c r="E38" s="100"/>
      <c r="M38" s="99"/>
      <c r="N38" s="99"/>
      <c r="O38" s="99"/>
      <c r="P38" s="99"/>
      <c r="Q38" s="99"/>
    </row>
    <row r="39" spans="1:17" s="85" customFormat="1" ht="23.25" customHeight="1" x14ac:dyDescent="0.2">
      <c r="A39" s="100"/>
      <c r="B39" s="100"/>
      <c r="C39" s="100"/>
      <c r="D39" s="101"/>
      <c r="E39" s="100"/>
      <c r="M39" s="99"/>
      <c r="N39" s="99"/>
      <c r="O39" s="99"/>
      <c r="P39" s="99"/>
      <c r="Q39" s="99"/>
    </row>
    <row r="40" spans="1:17" s="85" customFormat="1" ht="23.25" customHeight="1" x14ac:dyDescent="0.2">
      <c r="A40" s="100"/>
      <c r="B40" s="100"/>
      <c r="C40" s="100"/>
      <c r="D40" s="101"/>
      <c r="E40" s="100"/>
      <c r="M40" s="99"/>
      <c r="N40" s="99"/>
      <c r="O40" s="99"/>
      <c r="P40" s="99"/>
      <c r="Q40" s="99"/>
    </row>
    <row r="41" spans="1:17" s="85" customFormat="1" ht="23.25" customHeight="1" x14ac:dyDescent="0.2">
      <c r="A41" s="100"/>
      <c r="B41" s="100"/>
      <c r="C41" s="100"/>
      <c r="D41" s="101"/>
      <c r="E41" s="100"/>
      <c r="M41" s="99"/>
      <c r="N41" s="99"/>
      <c r="O41" s="99"/>
      <c r="P41" s="99"/>
      <c r="Q41" s="99"/>
    </row>
    <row r="75" spans="4:4" x14ac:dyDescent="0.25">
      <c r="D75" s="1">
        <v>87180</v>
      </c>
    </row>
  </sheetData>
  <mergeCells count="6">
    <mergeCell ref="A35:E35"/>
    <mergeCell ref="C1:E1"/>
    <mergeCell ref="C2:E2"/>
    <mergeCell ref="C3:E3"/>
    <mergeCell ref="A5:E5"/>
    <mergeCell ref="B8:E8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2"/>
  <sheetViews>
    <sheetView workbookViewId="0">
      <selection activeCell="I12" sqref="I12"/>
    </sheetView>
  </sheetViews>
  <sheetFormatPr defaultColWidth="9.140625" defaultRowHeight="13.5" x14ac:dyDescent="0.25"/>
  <cols>
    <col min="1" max="1" width="5.28515625" style="118" customWidth="1"/>
    <col min="2" max="2" width="39.7109375" style="119" customWidth="1"/>
    <col min="3" max="3" width="13" style="119" customWidth="1"/>
    <col min="4" max="4" width="14" style="119" customWidth="1"/>
    <col min="5" max="5" width="14.7109375" style="119" customWidth="1"/>
    <col min="6" max="6" width="5.85546875" style="119" customWidth="1"/>
    <col min="7" max="7" width="14" style="119" customWidth="1"/>
    <col min="8" max="16384" width="9.140625" style="119"/>
  </cols>
  <sheetData>
    <row r="1" spans="1:5" x14ac:dyDescent="0.25">
      <c r="C1" s="262" t="s">
        <v>59</v>
      </c>
      <c r="D1" s="262"/>
      <c r="E1" s="262"/>
    </row>
    <row r="2" spans="1:5" s="48" customFormat="1" ht="13.5" customHeight="1" x14ac:dyDescent="0.25">
      <c r="A2" s="107"/>
      <c r="C2" s="232" t="s">
        <v>228</v>
      </c>
      <c r="D2" s="232"/>
      <c r="E2" s="232"/>
    </row>
    <row r="3" spans="1:5" s="48" customFormat="1" ht="13.5" customHeight="1" x14ac:dyDescent="0.25">
      <c r="A3" s="107"/>
      <c r="C3" s="233" t="s">
        <v>229</v>
      </c>
      <c r="D3" s="233"/>
      <c r="E3" s="233"/>
    </row>
    <row r="6" spans="1:5" s="121" customFormat="1" ht="70.5" customHeight="1" x14ac:dyDescent="0.3">
      <c r="A6" s="255" t="s">
        <v>240</v>
      </c>
      <c r="B6" s="255"/>
      <c r="C6" s="255"/>
      <c r="D6" s="255"/>
      <c r="E6" s="255"/>
    </row>
    <row r="7" spans="1:5" s="121" customFormat="1" ht="21.75" customHeight="1" x14ac:dyDescent="0.3">
      <c r="A7" s="122"/>
      <c r="B7" s="122"/>
      <c r="C7" s="122"/>
      <c r="D7" s="122"/>
      <c r="E7" s="122"/>
    </row>
    <row r="8" spans="1:5" s="125" customFormat="1" ht="18.75" customHeight="1" x14ac:dyDescent="0.3">
      <c r="A8" s="123"/>
      <c r="B8" s="124" t="s">
        <v>142</v>
      </c>
      <c r="C8" s="123"/>
      <c r="D8" s="123"/>
      <c r="E8" s="123"/>
    </row>
    <row r="9" spans="1:5" s="125" customFormat="1" ht="23.25" customHeight="1" x14ac:dyDescent="0.3">
      <c r="A9" s="123"/>
      <c r="B9" s="237" t="s">
        <v>1</v>
      </c>
      <c r="C9" s="237"/>
      <c r="D9" s="237"/>
      <c r="E9" s="237"/>
    </row>
    <row r="10" spans="1:5" s="127" customFormat="1" ht="44.25" customHeight="1" x14ac:dyDescent="0.2">
      <c r="A10" s="126" t="s">
        <v>2</v>
      </c>
      <c r="B10" s="126" t="s">
        <v>3</v>
      </c>
      <c r="C10" s="126" t="s">
        <v>4</v>
      </c>
      <c r="D10" s="126" t="s">
        <v>5</v>
      </c>
      <c r="E10" s="126" t="s">
        <v>6</v>
      </c>
    </row>
    <row r="11" spans="1:5" s="116" customFormat="1" ht="23.25" customHeight="1" x14ac:dyDescent="0.2">
      <c r="A11" s="128">
        <v>1</v>
      </c>
      <c r="B11" s="113" t="s">
        <v>7</v>
      </c>
      <c r="C11" s="114">
        <v>1</v>
      </c>
      <c r="D11" s="115">
        <v>276000</v>
      </c>
      <c r="E11" s="115">
        <f t="shared" ref="E11:E31" si="0">D11*C11</f>
        <v>276000</v>
      </c>
    </row>
    <row r="12" spans="1:5" s="116" customFormat="1" ht="35.25" customHeight="1" x14ac:dyDescent="0.2">
      <c r="A12" s="128">
        <v>2</v>
      </c>
      <c r="B12" s="113" t="s">
        <v>8</v>
      </c>
      <c r="C12" s="114">
        <v>1</v>
      </c>
      <c r="D12" s="115">
        <v>190000</v>
      </c>
      <c r="E12" s="115">
        <f t="shared" si="0"/>
        <v>190000</v>
      </c>
    </row>
    <row r="13" spans="1:5" s="116" customFormat="1" ht="23.25" customHeight="1" x14ac:dyDescent="0.2">
      <c r="A13" s="128">
        <v>3</v>
      </c>
      <c r="B13" s="113" t="s">
        <v>9</v>
      </c>
      <c r="C13" s="114">
        <v>10</v>
      </c>
      <c r="D13" s="115">
        <v>125000</v>
      </c>
      <c r="E13" s="115">
        <f t="shared" si="0"/>
        <v>1250000</v>
      </c>
    </row>
    <row r="14" spans="1:5" s="116" customFormat="1" ht="23.25" customHeight="1" x14ac:dyDescent="0.2">
      <c r="A14" s="128">
        <v>4</v>
      </c>
      <c r="B14" s="113" t="s">
        <v>14</v>
      </c>
      <c r="C14" s="114">
        <v>2</v>
      </c>
      <c r="D14" s="115">
        <v>125000</v>
      </c>
      <c r="E14" s="115">
        <f t="shared" si="0"/>
        <v>250000</v>
      </c>
    </row>
    <row r="15" spans="1:5" s="116" customFormat="1" ht="23.25" customHeight="1" x14ac:dyDescent="0.2">
      <c r="A15" s="128">
        <v>5</v>
      </c>
      <c r="B15" s="113" t="s">
        <v>11</v>
      </c>
      <c r="C15" s="114">
        <v>1</v>
      </c>
      <c r="D15" s="115">
        <v>115000</v>
      </c>
      <c r="E15" s="115">
        <f t="shared" si="0"/>
        <v>115000</v>
      </c>
    </row>
    <row r="16" spans="1:5" s="116" customFormat="1" ht="23.25" customHeight="1" x14ac:dyDescent="0.2">
      <c r="A16" s="128">
        <v>6</v>
      </c>
      <c r="B16" s="113" t="s">
        <v>12</v>
      </c>
      <c r="C16" s="114">
        <v>1</v>
      </c>
      <c r="D16" s="115">
        <v>115000</v>
      </c>
      <c r="E16" s="115">
        <f t="shared" si="0"/>
        <v>115000</v>
      </c>
    </row>
    <row r="17" spans="1:12" s="116" customFormat="1" ht="23.25" customHeight="1" x14ac:dyDescent="0.2">
      <c r="A17" s="128">
        <v>7</v>
      </c>
      <c r="B17" s="113" t="s">
        <v>64</v>
      </c>
      <c r="C17" s="129">
        <v>1.5</v>
      </c>
      <c r="D17" s="115">
        <v>115000</v>
      </c>
      <c r="E17" s="115">
        <f>D17*C17</f>
        <v>172500</v>
      </c>
      <c r="F17" s="267"/>
      <c r="G17" s="266"/>
      <c r="H17" s="266"/>
      <c r="I17" s="266"/>
      <c r="J17" s="266"/>
      <c r="K17" s="266"/>
      <c r="L17" s="266"/>
    </row>
    <row r="18" spans="1:12" s="116" customFormat="1" ht="23.25" customHeight="1" x14ac:dyDescent="0.2">
      <c r="A18" s="128">
        <v>8</v>
      </c>
      <c r="B18" s="113" t="s">
        <v>28</v>
      </c>
      <c r="C18" s="129">
        <v>1.5</v>
      </c>
      <c r="D18" s="115">
        <v>115000</v>
      </c>
      <c r="E18" s="115">
        <f>D18*C18</f>
        <v>172500</v>
      </c>
    </row>
    <row r="19" spans="1:12" s="116" customFormat="1" ht="23.25" customHeight="1" x14ac:dyDescent="0.2">
      <c r="A19" s="128">
        <v>9</v>
      </c>
      <c r="B19" s="113" t="s">
        <v>10</v>
      </c>
      <c r="C19" s="114">
        <v>8.8000000000000007</v>
      </c>
      <c r="D19" s="115">
        <v>125000</v>
      </c>
      <c r="E19" s="115">
        <f t="shared" si="0"/>
        <v>1100000</v>
      </c>
    </row>
    <row r="20" spans="1:12" s="116" customFormat="1" ht="23.25" customHeight="1" x14ac:dyDescent="0.2">
      <c r="A20" s="128">
        <v>10</v>
      </c>
      <c r="B20" s="113" t="s">
        <v>17</v>
      </c>
      <c r="C20" s="114">
        <v>1</v>
      </c>
      <c r="D20" s="115">
        <v>160000</v>
      </c>
      <c r="E20" s="115">
        <f t="shared" si="0"/>
        <v>160000</v>
      </c>
    </row>
    <row r="21" spans="1:12" s="116" customFormat="1" ht="23.25" customHeight="1" x14ac:dyDescent="0.2">
      <c r="A21" s="128">
        <v>11</v>
      </c>
      <c r="B21" s="113" t="s">
        <v>13</v>
      </c>
      <c r="C21" s="114">
        <v>1</v>
      </c>
      <c r="D21" s="115">
        <v>180000</v>
      </c>
      <c r="E21" s="115">
        <f t="shared" si="0"/>
        <v>180000</v>
      </c>
    </row>
    <row r="22" spans="1:12" s="116" customFormat="1" ht="23.25" customHeight="1" x14ac:dyDescent="0.2">
      <c r="A22" s="128">
        <v>12</v>
      </c>
      <c r="B22" s="113" t="s">
        <v>29</v>
      </c>
      <c r="C22" s="114">
        <v>0.5</v>
      </c>
      <c r="D22" s="115">
        <v>130000</v>
      </c>
      <c r="E22" s="115">
        <f t="shared" si="0"/>
        <v>65000</v>
      </c>
    </row>
    <row r="23" spans="1:12" s="116" customFormat="1" ht="23.25" customHeight="1" x14ac:dyDescent="0.2">
      <c r="A23" s="128">
        <v>13</v>
      </c>
      <c r="B23" s="113" t="s">
        <v>53</v>
      </c>
      <c r="C23" s="114">
        <v>1</v>
      </c>
      <c r="D23" s="115">
        <v>140000</v>
      </c>
      <c r="E23" s="115">
        <f t="shared" si="0"/>
        <v>140000</v>
      </c>
    </row>
    <row r="24" spans="1:12" s="116" customFormat="1" ht="23.25" customHeight="1" x14ac:dyDescent="0.2">
      <c r="A24" s="128">
        <v>14</v>
      </c>
      <c r="B24" s="113" t="s">
        <v>19</v>
      </c>
      <c r="C24" s="114">
        <v>0.5</v>
      </c>
      <c r="D24" s="115">
        <v>120000</v>
      </c>
      <c r="E24" s="115">
        <f t="shared" si="0"/>
        <v>60000</v>
      </c>
    </row>
    <row r="25" spans="1:12" s="116" customFormat="1" ht="23.25" customHeight="1" x14ac:dyDescent="0.2">
      <c r="A25" s="128">
        <v>15</v>
      </c>
      <c r="B25" s="113" t="s">
        <v>15</v>
      </c>
      <c r="C25" s="114">
        <v>2</v>
      </c>
      <c r="D25" s="115">
        <v>120000</v>
      </c>
      <c r="E25" s="115">
        <f t="shared" si="0"/>
        <v>240000</v>
      </c>
    </row>
    <row r="26" spans="1:12" s="116" customFormat="1" ht="23.25" customHeight="1" x14ac:dyDescent="0.2">
      <c r="A26" s="128">
        <v>16</v>
      </c>
      <c r="B26" s="113" t="s">
        <v>16</v>
      </c>
      <c r="C26" s="114">
        <v>1</v>
      </c>
      <c r="D26" s="115">
        <v>120000</v>
      </c>
      <c r="E26" s="115">
        <f t="shared" si="0"/>
        <v>120000</v>
      </c>
    </row>
    <row r="27" spans="1:12" s="116" customFormat="1" ht="23.25" customHeight="1" x14ac:dyDescent="0.2">
      <c r="A27" s="128">
        <v>17</v>
      </c>
      <c r="B27" s="113" t="s">
        <v>20</v>
      </c>
      <c r="C27" s="114">
        <v>1</v>
      </c>
      <c r="D27" s="115">
        <v>115000</v>
      </c>
      <c r="E27" s="115">
        <f t="shared" si="0"/>
        <v>115000</v>
      </c>
    </row>
    <row r="28" spans="1:12" s="116" customFormat="1" ht="23.25" customHeight="1" x14ac:dyDescent="0.2">
      <c r="A28" s="128">
        <v>18</v>
      </c>
      <c r="B28" s="113" t="s">
        <v>21</v>
      </c>
      <c r="C28" s="114">
        <v>1</v>
      </c>
      <c r="D28" s="115">
        <v>115000</v>
      </c>
      <c r="E28" s="115">
        <f t="shared" si="0"/>
        <v>115000</v>
      </c>
    </row>
    <row r="29" spans="1:12" s="116" customFormat="1" ht="23.25" customHeight="1" x14ac:dyDescent="0.2">
      <c r="A29" s="128">
        <v>19</v>
      </c>
      <c r="B29" s="113" t="s">
        <v>54</v>
      </c>
      <c r="C29" s="114">
        <v>3</v>
      </c>
      <c r="D29" s="115">
        <v>115000</v>
      </c>
      <c r="E29" s="115">
        <f t="shared" si="0"/>
        <v>345000</v>
      </c>
    </row>
    <row r="30" spans="1:12" s="116" customFormat="1" ht="23.25" customHeight="1" x14ac:dyDescent="0.2">
      <c r="A30" s="128">
        <v>20</v>
      </c>
      <c r="B30" s="113" t="s">
        <v>55</v>
      </c>
      <c r="C30" s="114">
        <v>1</v>
      </c>
      <c r="D30" s="115">
        <v>115000</v>
      </c>
      <c r="E30" s="115">
        <f t="shared" si="0"/>
        <v>115000</v>
      </c>
    </row>
    <row r="31" spans="1:12" s="116" customFormat="1" ht="23.25" customHeight="1" x14ac:dyDescent="0.2">
      <c r="A31" s="128">
        <v>21</v>
      </c>
      <c r="B31" s="113" t="s">
        <v>30</v>
      </c>
      <c r="C31" s="114">
        <v>1</v>
      </c>
      <c r="D31" s="115">
        <v>115000</v>
      </c>
      <c r="E31" s="115">
        <f t="shared" si="0"/>
        <v>115000</v>
      </c>
    </row>
    <row r="32" spans="1:12" s="135" customFormat="1" ht="23.25" customHeight="1" x14ac:dyDescent="0.25">
      <c r="A32" s="130"/>
      <c r="B32" s="131" t="s">
        <v>24</v>
      </c>
      <c r="C32" s="139">
        <f>SUM(C11:C31)</f>
        <v>41.8</v>
      </c>
      <c r="D32" s="115"/>
      <c r="E32" s="133">
        <f>SUM(E11:E31)</f>
        <v>5411000</v>
      </c>
      <c r="F32" s="134"/>
    </row>
  </sheetData>
  <mergeCells count="6">
    <mergeCell ref="F17:L17"/>
    <mergeCell ref="A6:E6"/>
    <mergeCell ref="B9:E9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1"/>
  <sheetViews>
    <sheetView workbookViewId="0">
      <selection activeCell="G9" sqref="G9"/>
    </sheetView>
  </sheetViews>
  <sheetFormatPr defaultColWidth="9.140625" defaultRowHeight="13.5" x14ac:dyDescent="0.25"/>
  <cols>
    <col min="1" max="1" width="5.28515625" style="107" customWidth="1"/>
    <col min="2" max="2" width="33.28515625" style="48" customWidth="1"/>
    <col min="3" max="3" width="13.7109375" style="48" customWidth="1"/>
    <col min="4" max="4" width="14.42578125" style="48" customWidth="1"/>
    <col min="5" max="5" width="15" style="48" customWidth="1"/>
    <col min="6" max="6" width="6.5703125" style="48" customWidth="1"/>
    <col min="7" max="16384" width="9.140625" style="48"/>
  </cols>
  <sheetData>
    <row r="1" spans="1:5" x14ac:dyDescent="0.25">
      <c r="C1" s="231" t="s">
        <v>60</v>
      </c>
      <c r="D1" s="231"/>
      <c r="E1" s="231"/>
    </row>
    <row r="2" spans="1:5" ht="13.5" customHeight="1" x14ac:dyDescent="0.25">
      <c r="C2" s="232" t="s">
        <v>228</v>
      </c>
      <c r="D2" s="232"/>
      <c r="E2" s="232"/>
    </row>
    <row r="3" spans="1:5" ht="13.5" customHeight="1" x14ac:dyDescent="0.25">
      <c r="C3" s="233" t="s">
        <v>229</v>
      </c>
      <c r="D3" s="233"/>
      <c r="E3" s="233"/>
    </row>
    <row r="5" spans="1:5" s="49" customFormat="1" ht="70.5" customHeight="1" x14ac:dyDescent="0.3">
      <c r="A5" s="234" t="s">
        <v>239</v>
      </c>
      <c r="B5" s="234"/>
      <c r="C5" s="234"/>
      <c r="D5" s="234"/>
      <c r="E5" s="234"/>
    </row>
    <row r="6" spans="1:5" s="49" customFormat="1" ht="21.75" customHeight="1" x14ac:dyDescent="0.3">
      <c r="A6" s="105"/>
      <c r="B6" s="105"/>
      <c r="C6" s="105"/>
      <c r="D6" s="105"/>
      <c r="E6" s="105"/>
    </row>
    <row r="7" spans="1:5" s="52" customFormat="1" ht="18.75" customHeight="1" x14ac:dyDescent="0.3">
      <c r="A7" s="51"/>
      <c r="B7" s="106" t="s">
        <v>139</v>
      </c>
      <c r="C7" s="51"/>
      <c r="D7" s="51"/>
      <c r="E7" s="51"/>
    </row>
    <row r="8" spans="1:5" s="52" customFormat="1" ht="23.25" customHeight="1" x14ac:dyDescent="0.3">
      <c r="A8" s="51"/>
      <c r="B8" s="252" t="s">
        <v>1</v>
      </c>
      <c r="C8" s="252"/>
      <c r="D8" s="252"/>
      <c r="E8" s="252"/>
    </row>
    <row r="9" spans="1:5" s="103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</row>
    <row r="10" spans="1:5" s="28" customFormat="1" ht="23.25" customHeight="1" x14ac:dyDescent="0.2">
      <c r="A10" s="108">
        <v>1</v>
      </c>
      <c r="B10" s="54" t="s">
        <v>7</v>
      </c>
      <c r="C10" s="55">
        <v>1</v>
      </c>
      <c r="D10" s="27">
        <v>240000</v>
      </c>
      <c r="E10" s="27">
        <f t="shared" ref="E10:E30" si="0">D10*C10</f>
        <v>240000</v>
      </c>
    </row>
    <row r="11" spans="1:5" s="28" customFormat="1" ht="35.25" customHeight="1" x14ac:dyDescent="0.2">
      <c r="A11" s="108">
        <v>2</v>
      </c>
      <c r="B11" s="54" t="s">
        <v>8</v>
      </c>
      <c r="C11" s="55">
        <v>1</v>
      </c>
      <c r="D11" s="27">
        <v>190000</v>
      </c>
      <c r="E11" s="27">
        <f t="shared" si="0"/>
        <v>190000</v>
      </c>
    </row>
    <row r="12" spans="1:5" s="28" customFormat="1" ht="23.25" customHeight="1" x14ac:dyDescent="0.2">
      <c r="A12" s="108">
        <v>3</v>
      </c>
      <c r="B12" s="54" t="s">
        <v>9</v>
      </c>
      <c r="C12" s="55">
        <v>7.5</v>
      </c>
      <c r="D12" s="27">
        <v>125000</v>
      </c>
      <c r="E12" s="27">
        <f t="shared" si="0"/>
        <v>937500</v>
      </c>
    </row>
    <row r="13" spans="1:5" s="28" customFormat="1" ht="23.25" customHeight="1" x14ac:dyDescent="0.2">
      <c r="A13" s="108">
        <v>4</v>
      </c>
      <c r="B13" s="54" t="s">
        <v>14</v>
      </c>
      <c r="C13" s="55">
        <v>1.5</v>
      </c>
      <c r="D13" s="27">
        <v>125000</v>
      </c>
      <c r="E13" s="27">
        <f t="shared" si="0"/>
        <v>187500</v>
      </c>
    </row>
    <row r="14" spans="1:5" s="28" customFormat="1" ht="23.25" customHeight="1" x14ac:dyDescent="0.2">
      <c r="A14" s="108">
        <v>5</v>
      </c>
      <c r="B14" s="54" t="s">
        <v>11</v>
      </c>
      <c r="C14" s="55">
        <v>1</v>
      </c>
      <c r="D14" s="27">
        <v>115000</v>
      </c>
      <c r="E14" s="27">
        <f t="shared" si="0"/>
        <v>115000</v>
      </c>
    </row>
    <row r="15" spans="1:5" s="28" customFormat="1" ht="23.25" customHeight="1" x14ac:dyDescent="0.2">
      <c r="A15" s="108">
        <v>6</v>
      </c>
      <c r="B15" s="54" t="s">
        <v>12</v>
      </c>
      <c r="C15" s="55">
        <v>1</v>
      </c>
      <c r="D15" s="27">
        <v>115000</v>
      </c>
      <c r="E15" s="27">
        <f t="shared" si="0"/>
        <v>115000</v>
      </c>
    </row>
    <row r="16" spans="1:5" s="28" customFormat="1" ht="23.25" customHeight="1" x14ac:dyDescent="0.2">
      <c r="A16" s="108">
        <v>7</v>
      </c>
      <c r="B16" s="54" t="s">
        <v>64</v>
      </c>
      <c r="C16" s="55">
        <v>1</v>
      </c>
      <c r="D16" s="27">
        <v>115000</v>
      </c>
      <c r="E16" s="27">
        <f>D16*C16</f>
        <v>115000</v>
      </c>
    </row>
    <row r="17" spans="1:6" s="28" customFormat="1" ht="23.25" customHeight="1" x14ac:dyDescent="0.2">
      <c r="A17" s="108">
        <v>8</v>
      </c>
      <c r="B17" s="54" t="s">
        <v>28</v>
      </c>
      <c r="C17" s="55">
        <v>1</v>
      </c>
      <c r="D17" s="27">
        <v>115000</v>
      </c>
      <c r="E17" s="27">
        <f>D17*C17</f>
        <v>115000</v>
      </c>
    </row>
    <row r="18" spans="1:6" s="28" customFormat="1" ht="23.25" customHeight="1" x14ac:dyDescent="0.2">
      <c r="A18" s="108">
        <v>9</v>
      </c>
      <c r="B18" s="54" t="s">
        <v>10</v>
      </c>
      <c r="C18" s="55">
        <v>6.6</v>
      </c>
      <c r="D18" s="27">
        <v>125000</v>
      </c>
      <c r="E18" s="27">
        <f t="shared" si="0"/>
        <v>825000</v>
      </c>
    </row>
    <row r="19" spans="1:6" s="28" customFormat="1" ht="23.25" customHeight="1" x14ac:dyDescent="0.2">
      <c r="A19" s="108">
        <v>10</v>
      </c>
      <c r="B19" s="54" t="s">
        <v>17</v>
      </c>
      <c r="C19" s="55">
        <v>1</v>
      </c>
      <c r="D19" s="27">
        <v>160000</v>
      </c>
      <c r="E19" s="27">
        <f t="shared" si="0"/>
        <v>160000</v>
      </c>
    </row>
    <row r="20" spans="1:6" s="28" customFormat="1" ht="23.25" customHeight="1" x14ac:dyDescent="0.2">
      <c r="A20" s="108">
        <v>11</v>
      </c>
      <c r="B20" s="54" t="s">
        <v>13</v>
      </c>
      <c r="C20" s="55">
        <v>1</v>
      </c>
      <c r="D20" s="27">
        <v>180000</v>
      </c>
      <c r="E20" s="27">
        <f t="shared" si="0"/>
        <v>180000</v>
      </c>
    </row>
    <row r="21" spans="1:6" s="28" customFormat="1" ht="23.25" customHeight="1" x14ac:dyDescent="0.2">
      <c r="A21" s="108">
        <v>12</v>
      </c>
      <c r="B21" s="54" t="s">
        <v>29</v>
      </c>
      <c r="C21" s="109">
        <v>0.25</v>
      </c>
      <c r="D21" s="27">
        <v>130000</v>
      </c>
      <c r="E21" s="27">
        <f t="shared" si="0"/>
        <v>32500</v>
      </c>
    </row>
    <row r="22" spans="1:6" s="28" customFormat="1" ht="23.25" customHeight="1" x14ac:dyDescent="0.2">
      <c r="A22" s="108">
        <v>13</v>
      </c>
      <c r="B22" s="54" t="s">
        <v>53</v>
      </c>
      <c r="C22" s="55">
        <v>0.5</v>
      </c>
      <c r="D22" s="27">
        <v>140000</v>
      </c>
      <c r="E22" s="27">
        <f t="shared" si="0"/>
        <v>70000</v>
      </c>
    </row>
    <row r="23" spans="1:6" s="28" customFormat="1" ht="23.25" customHeight="1" x14ac:dyDescent="0.2">
      <c r="A23" s="108">
        <v>14</v>
      </c>
      <c r="B23" s="54" t="s">
        <v>19</v>
      </c>
      <c r="C23" s="55">
        <v>0.5</v>
      </c>
      <c r="D23" s="27">
        <v>120000</v>
      </c>
      <c r="E23" s="27">
        <f t="shared" si="0"/>
        <v>60000</v>
      </c>
    </row>
    <row r="24" spans="1:6" s="28" customFormat="1" ht="23.25" customHeight="1" x14ac:dyDescent="0.2">
      <c r="A24" s="108">
        <v>15</v>
      </c>
      <c r="B24" s="54" t="s">
        <v>15</v>
      </c>
      <c r="C24" s="55">
        <v>1</v>
      </c>
      <c r="D24" s="27">
        <v>120000</v>
      </c>
      <c r="E24" s="27">
        <f t="shared" si="0"/>
        <v>120000</v>
      </c>
    </row>
    <row r="25" spans="1:6" s="28" customFormat="1" ht="23.25" customHeight="1" x14ac:dyDescent="0.2">
      <c r="A25" s="108">
        <v>16</v>
      </c>
      <c r="B25" s="54" t="s">
        <v>16</v>
      </c>
      <c r="C25" s="55">
        <v>1</v>
      </c>
      <c r="D25" s="27">
        <v>120000</v>
      </c>
      <c r="E25" s="27">
        <f t="shared" si="0"/>
        <v>120000</v>
      </c>
    </row>
    <row r="26" spans="1:6" s="28" customFormat="1" ht="23.25" customHeight="1" x14ac:dyDescent="0.2">
      <c r="A26" s="108">
        <v>17</v>
      </c>
      <c r="B26" s="54" t="s">
        <v>20</v>
      </c>
      <c r="C26" s="55">
        <v>0.5</v>
      </c>
      <c r="D26" s="27">
        <v>115000</v>
      </c>
      <c r="E26" s="27">
        <f t="shared" si="0"/>
        <v>57500</v>
      </c>
    </row>
    <row r="27" spans="1:6" s="28" customFormat="1" ht="23.25" customHeight="1" x14ac:dyDescent="0.2">
      <c r="A27" s="108">
        <v>18</v>
      </c>
      <c r="B27" s="54" t="s">
        <v>21</v>
      </c>
      <c r="C27" s="55">
        <v>0.5</v>
      </c>
      <c r="D27" s="27">
        <v>115000</v>
      </c>
      <c r="E27" s="27">
        <f t="shared" si="0"/>
        <v>57500</v>
      </c>
    </row>
    <row r="28" spans="1:6" s="28" customFormat="1" ht="23.25" customHeight="1" x14ac:dyDescent="0.2">
      <c r="A28" s="108">
        <v>19</v>
      </c>
      <c r="B28" s="54" t="s">
        <v>54</v>
      </c>
      <c r="C28" s="55">
        <v>3</v>
      </c>
      <c r="D28" s="27">
        <v>115000</v>
      </c>
      <c r="E28" s="27">
        <f t="shared" si="0"/>
        <v>345000</v>
      </c>
    </row>
    <row r="29" spans="1:6" s="28" customFormat="1" ht="23.25" customHeight="1" x14ac:dyDescent="0.2">
      <c r="A29" s="108">
        <v>20</v>
      </c>
      <c r="B29" s="54" t="s">
        <v>55</v>
      </c>
      <c r="C29" s="55">
        <v>1</v>
      </c>
      <c r="D29" s="27">
        <v>115000</v>
      </c>
      <c r="E29" s="27">
        <f t="shared" si="0"/>
        <v>115000</v>
      </c>
    </row>
    <row r="30" spans="1:6" s="28" customFormat="1" ht="23.25" customHeight="1" x14ac:dyDescent="0.2">
      <c r="A30" s="108">
        <v>21</v>
      </c>
      <c r="B30" s="54" t="s">
        <v>30</v>
      </c>
      <c r="C30" s="55">
        <v>1</v>
      </c>
      <c r="D30" s="27">
        <v>115000</v>
      </c>
      <c r="E30" s="27">
        <f t="shared" si="0"/>
        <v>115000</v>
      </c>
    </row>
    <row r="31" spans="1:6" s="64" customFormat="1" ht="23.25" customHeight="1" x14ac:dyDescent="0.25">
      <c r="A31" s="110"/>
      <c r="B31" s="60" t="s">
        <v>24</v>
      </c>
      <c r="C31" s="72">
        <f>SUM(C10:C30)</f>
        <v>32.85</v>
      </c>
      <c r="D31" s="27"/>
      <c r="E31" s="73">
        <f>SUM(E10:E30)</f>
        <v>4272500</v>
      </c>
      <c r="F31" s="117"/>
    </row>
  </sheetData>
  <mergeCells count="5">
    <mergeCell ref="A5:E5"/>
    <mergeCell ref="B8:E8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32"/>
  <sheetViews>
    <sheetView workbookViewId="0">
      <selection activeCell="I12" sqref="I12"/>
    </sheetView>
  </sheetViews>
  <sheetFormatPr defaultColWidth="9.140625" defaultRowHeight="13.5" x14ac:dyDescent="0.25"/>
  <cols>
    <col min="1" max="1" width="5.28515625" style="35" customWidth="1"/>
    <col min="2" max="2" width="38.42578125" style="1" customWidth="1"/>
    <col min="3" max="3" width="15.28515625" style="1" customWidth="1"/>
    <col min="4" max="4" width="13.28515625" style="1" customWidth="1"/>
    <col min="5" max="5" width="15.140625" style="1" customWidth="1"/>
    <col min="6" max="6" width="4" style="1" customWidth="1"/>
    <col min="7" max="7" width="14" style="1" customWidth="1"/>
    <col min="8" max="16384" width="9.140625" style="1"/>
  </cols>
  <sheetData>
    <row r="1" spans="1:5" x14ac:dyDescent="0.25">
      <c r="C1" s="239" t="s">
        <v>61</v>
      </c>
      <c r="D1" s="239"/>
      <c r="E1" s="239"/>
    </row>
    <row r="2" spans="1:5" s="48" customFormat="1" ht="13.5" customHeight="1" x14ac:dyDescent="0.25">
      <c r="A2" s="107"/>
      <c r="C2" s="232" t="s">
        <v>228</v>
      </c>
      <c r="D2" s="232"/>
      <c r="E2" s="232"/>
    </row>
    <row r="3" spans="1:5" s="48" customFormat="1" ht="13.5" customHeight="1" x14ac:dyDescent="0.25">
      <c r="A3" s="107"/>
      <c r="C3" s="233" t="s">
        <v>229</v>
      </c>
      <c r="D3" s="233"/>
      <c r="E3" s="233"/>
    </row>
    <row r="4" spans="1:5" ht="13.5" customHeight="1" x14ac:dyDescent="0.25">
      <c r="C4" s="47"/>
      <c r="D4" s="47"/>
      <c r="E4" s="47"/>
    </row>
    <row r="6" spans="1:5" s="3" customFormat="1" ht="70.5" customHeight="1" x14ac:dyDescent="0.3">
      <c r="A6" s="246" t="s">
        <v>238</v>
      </c>
      <c r="B6" s="246"/>
      <c r="C6" s="246"/>
      <c r="D6" s="246"/>
      <c r="E6" s="246"/>
    </row>
    <row r="7" spans="1:5" s="3" customFormat="1" ht="21.75" customHeight="1" x14ac:dyDescent="0.3">
      <c r="A7" s="4"/>
      <c r="B7" s="4"/>
      <c r="C7" s="4"/>
      <c r="D7" s="4"/>
      <c r="E7" s="4"/>
    </row>
    <row r="8" spans="1:5" s="7" customFormat="1" ht="18.75" customHeight="1" x14ac:dyDescent="0.3">
      <c r="A8" s="5"/>
      <c r="B8" s="6" t="s">
        <v>140</v>
      </c>
      <c r="C8" s="5"/>
      <c r="D8" s="5"/>
      <c r="E8" s="5"/>
    </row>
    <row r="9" spans="1:5" s="7" customFormat="1" ht="23.25" customHeight="1" x14ac:dyDescent="0.3">
      <c r="A9" s="5"/>
      <c r="B9" s="241" t="s">
        <v>1</v>
      </c>
      <c r="C9" s="241"/>
      <c r="D9" s="241"/>
      <c r="E9" s="241"/>
    </row>
    <row r="10" spans="1:5" s="9" customFormat="1" ht="44.25" customHeight="1" x14ac:dyDescent="0.2">
      <c r="A10" s="8" t="s">
        <v>2</v>
      </c>
      <c r="B10" s="8" t="s">
        <v>3</v>
      </c>
      <c r="C10" s="8" t="s">
        <v>4</v>
      </c>
      <c r="D10" s="8" t="s">
        <v>5</v>
      </c>
      <c r="E10" s="8" t="s">
        <v>6</v>
      </c>
    </row>
    <row r="11" spans="1:5" s="13" customFormat="1" ht="23.25" customHeight="1" x14ac:dyDescent="0.2">
      <c r="A11" s="36">
        <v>1</v>
      </c>
      <c r="B11" s="10" t="s">
        <v>7</v>
      </c>
      <c r="C11" s="11">
        <v>1</v>
      </c>
      <c r="D11" s="12">
        <v>240000</v>
      </c>
      <c r="E11" s="12">
        <f t="shared" ref="E11:E31" si="0">D11*C11</f>
        <v>240000</v>
      </c>
    </row>
    <row r="12" spans="1:5" s="13" customFormat="1" ht="35.25" customHeight="1" x14ac:dyDescent="0.2">
      <c r="A12" s="36">
        <v>2</v>
      </c>
      <c r="B12" s="10" t="s">
        <v>8</v>
      </c>
      <c r="C12" s="11">
        <v>1</v>
      </c>
      <c r="D12" s="12">
        <v>190000</v>
      </c>
      <c r="E12" s="12">
        <f t="shared" si="0"/>
        <v>190000</v>
      </c>
    </row>
    <row r="13" spans="1:5" s="13" customFormat="1" ht="23.25" customHeight="1" x14ac:dyDescent="0.2">
      <c r="A13" s="36">
        <v>3</v>
      </c>
      <c r="B13" s="10" t="s">
        <v>9</v>
      </c>
      <c r="C13" s="26">
        <v>6.25</v>
      </c>
      <c r="D13" s="12">
        <v>125000</v>
      </c>
      <c r="E13" s="12">
        <f t="shared" si="0"/>
        <v>781250</v>
      </c>
    </row>
    <row r="14" spans="1:5" s="13" customFormat="1" ht="23.25" customHeight="1" x14ac:dyDescent="0.2">
      <c r="A14" s="36">
        <v>4</v>
      </c>
      <c r="B14" s="10" t="s">
        <v>14</v>
      </c>
      <c r="C14" s="26">
        <v>1.25</v>
      </c>
      <c r="D14" s="12">
        <v>125000</v>
      </c>
      <c r="E14" s="12">
        <f t="shared" si="0"/>
        <v>156250</v>
      </c>
    </row>
    <row r="15" spans="1:5" s="13" customFormat="1" ht="23.25" customHeight="1" x14ac:dyDescent="0.2">
      <c r="A15" s="36">
        <v>5</v>
      </c>
      <c r="B15" s="10" t="s">
        <v>11</v>
      </c>
      <c r="C15" s="11">
        <v>1</v>
      </c>
      <c r="D15" s="12">
        <v>115000</v>
      </c>
      <c r="E15" s="12">
        <f t="shared" si="0"/>
        <v>115000</v>
      </c>
    </row>
    <row r="16" spans="1:5" s="13" customFormat="1" ht="23.25" customHeight="1" x14ac:dyDescent="0.2">
      <c r="A16" s="36">
        <v>6</v>
      </c>
      <c r="B16" s="10" t="s">
        <v>12</v>
      </c>
      <c r="C16" s="11">
        <v>1</v>
      </c>
      <c r="D16" s="12">
        <v>115000</v>
      </c>
      <c r="E16" s="12">
        <f t="shared" si="0"/>
        <v>115000</v>
      </c>
    </row>
    <row r="17" spans="1:6" s="13" customFormat="1" ht="23.25" customHeight="1" x14ac:dyDescent="0.2">
      <c r="A17" s="36">
        <v>7</v>
      </c>
      <c r="B17" s="10" t="s">
        <v>64</v>
      </c>
      <c r="C17" s="11">
        <v>1</v>
      </c>
      <c r="D17" s="12">
        <v>115000</v>
      </c>
      <c r="E17" s="12">
        <f>D17*C17</f>
        <v>115000</v>
      </c>
    </row>
    <row r="18" spans="1:6" s="13" customFormat="1" ht="23.25" customHeight="1" x14ac:dyDescent="0.2">
      <c r="A18" s="36">
        <v>8</v>
      </c>
      <c r="B18" s="10" t="s">
        <v>28</v>
      </c>
      <c r="C18" s="11">
        <v>1</v>
      </c>
      <c r="D18" s="12">
        <v>115000</v>
      </c>
      <c r="E18" s="12">
        <f>D18*C18</f>
        <v>115000</v>
      </c>
    </row>
    <row r="19" spans="1:6" s="13" customFormat="1" ht="23.25" customHeight="1" x14ac:dyDescent="0.2">
      <c r="A19" s="36">
        <v>9</v>
      </c>
      <c r="B19" s="10" t="s">
        <v>10</v>
      </c>
      <c r="C19" s="11">
        <v>5.5</v>
      </c>
      <c r="D19" s="12">
        <v>125000</v>
      </c>
      <c r="E19" s="12">
        <f t="shared" si="0"/>
        <v>687500</v>
      </c>
    </row>
    <row r="20" spans="1:6" s="13" customFormat="1" ht="23.25" customHeight="1" x14ac:dyDescent="0.2">
      <c r="A20" s="36">
        <v>10</v>
      </c>
      <c r="B20" s="10" t="s">
        <v>17</v>
      </c>
      <c r="C20" s="11">
        <v>1</v>
      </c>
      <c r="D20" s="12">
        <v>160000</v>
      </c>
      <c r="E20" s="12">
        <f t="shared" si="0"/>
        <v>160000</v>
      </c>
    </row>
    <row r="21" spans="1:6" s="13" customFormat="1" ht="23.25" customHeight="1" x14ac:dyDescent="0.2">
      <c r="A21" s="36">
        <v>11</v>
      </c>
      <c r="B21" s="10" t="s">
        <v>13</v>
      </c>
      <c r="C21" s="11">
        <v>1</v>
      </c>
      <c r="D21" s="12">
        <v>180000</v>
      </c>
      <c r="E21" s="12">
        <f t="shared" si="0"/>
        <v>180000</v>
      </c>
    </row>
    <row r="22" spans="1:6" s="13" customFormat="1" ht="23.25" customHeight="1" x14ac:dyDescent="0.2">
      <c r="A22" s="36">
        <v>12</v>
      </c>
      <c r="B22" s="10" t="s">
        <v>29</v>
      </c>
      <c r="C22" s="26">
        <v>0.25</v>
      </c>
      <c r="D22" s="12">
        <v>130000</v>
      </c>
      <c r="E22" s="12">
        <f t="shared" si="0"/>
        <v>32500</v>
      </c>
    </row>
    <row r="23" spans="1:6" s="13" customFormat="1" ht="23.25" customHeight="1" x14ac:dyDescent="0.2">
      <c r="A23" s="36">
        <v>13</v>
      </c>
      <c r="B23" s="10" t="s">
        <v>53</v>
      </c>
      <c r="C23" s="11">
        <v>0.5</v>
      </c>
      <c r="D23" s="12">
        <v>140000</v>
      </c>
      <c r="E23" s="12">
        <f t="shared" si="0"/>
        <v>70000</v>
      </c>
    </row>
    <row r="24" spans="1:6" s="13" customFormat="1" ht="23.25" customHeight="1" x14ac:dyDescent="0.2">
      <c r="A24" s="36">
        <v>14</v>
      </c>
      <c r="B24" s="10" t="s">
        <v>19</v>
      </c>
      <c r="C24" s="11">
        <v>0.5</v>
      </c>
      <c r="D24" s="12">
        <v>120000</v>
      </c>
      <c r="E24" s="12">
        <f t="shared" si="0"/>
        <v>60000</v>
      </c>
    </row>
    <row r="25" spans="1:6" s="13" customFormat="1" ht="23.25" customHeight="1" x14ac:dyDescent="0.2">
      <c r="A25" s="36">
        <v>15</v>
      </c>
      <c r="B25" s="10" t="s">
        <v>15</v>
      </c>
      <c r="C25" s="11">
        <v>1</v>
      </c>
      <c r="D25" s="12">
        <v>120000</v>
      </c>
      <c r="E25" s="12">
        <f t="shared" si="0"/>
        <v>120000</v>
      </c>
    </row>
    <row r="26" spans="1:6" s="13" customFormat="1" ht="23.25" customHeight="1" x14ac:dyDescent="0.2">
      <c r="A26" s="36">
        <v>16</v>
      </c>
      <c r="B26" s="10" t="s">
        <v>16</v>
      </c>
      <c r="C26" s="11">
        <v>1</v>
      </c>
      <c r="D26" s="12">
        <v>120000</v>
      </c>
      <c r="E26" s="12">
        <f t="shared" si="0"/>
        <v>120000</v>
      </c>
    </row>
    <row r="27" spans="1:6" s="13" customFormat="1" ht="23.25" customHeight="1" x14ac:dyDescent="0.2">
      <c r="A27" s="36">
        <v>17</v>
      </c>
      <c r="B27" s="10" t="s">
        <v>20</v>
      </c>
      <c r="C27" s="11">
        <v>0.5</v>
      </c>
      <c r="D27" s="12">
        <v>115000</v>
      </c>
      <c r="E27" s="12">
        <f t="shared" si="0"/>
        <v>57500</v>
      </c>
    </row>
    <row r="28" spans="1:6" s="13" customFormat="1" ht="23.25" customHeight="1" x14ac:dyDescent="0.2">
      <c r="A28" s="36">
        <v>18</v>
      </c>
      <c r="B28" s="10" t="s">
        <v>21</v>
      </c>
      <c r="C28" s="11">
        <v>0.5</v>
      </c>
      <c r="D28" s="12">
        <v>115000</v>
      </c>
      <c r="E28" s="12">
        <f t="shared" si="0"/>
        <v>57500</v>
      </c>
    </row>
    <row r="29" spans="1:6" s="13" customFormat="1" ht="23.25" customHeight="1" x14ac:dyDescent="0.2">
      <c r="A29" s="36">
        <v>19</v>
      </c>
      <c r="B29" s="10" t="s">
        <v>54</v>
      </c>
      <c r="C29" s="11">
        <v>3</v>
      </c>
      <c r="D29" s="12">
        <v>115000</v>
      </c>
      <c r="E29" s="12">
        <f t="shared" si="0"/>
        <v>345000</v>
      </c>
    </row>
    <row r="30" spans="1:6" s="13" customFormat="1" ht="23.25" customHeight="1" x14ac:dyDescent="0.2">
      <c r="A30" s="36">
        <v>20</v>
      </c>
      <c r="B30" s="10" t="s">
        <v>55</v>
      </c>
      <c r="C30" s="11">
        <v>1</v>
      </c>
      <c r="D30" s="12">
        <v>115000</v>
      </c>
      <c r="E30" s="12">
        <f t="shared" si="0"/>
        <v>115000</v>
      </c>
    </row>
    <row r="31" spans="1:6" s="13" customFormat="1" ht="23.25" customHeight="1" x14ac:dyDescent="0.2">
      <c r="A31" s="36">
        <v>21</v>
      </c>
      <c r="B31" s="32" t="s">
        <v>30</v>
      </c>
      <c r="C31" s="34">
        <v>1</v>
      </c>
      <c r="D31" s="33">
        <v>115000</v>
      </c>
      <c r="E31" s="33">
        <f t="shared" si="0"/>
        <v>115000</v>
      </c>
    </row>
    <row r="32" spans="1:6" s="18" customFormat="1" ht="23.25" customHeight="1" x14ac:dyDescent="0.25">
      <c r="A32" s="38"/>
      <c r="B32" s="15" t="s">
        <v>24</v>
      </c>
      <c r="C32" s="16">
        <f>SUM(C11:C31)</f>
        <v>30.25</v>
      </c>
      <c r="D32" s="12"/>
      <c r="E32" s="17">
        <f>SUM(E11:E31)</f>
        <v>3947500</v>
      </c>
      <c r="F32" s="31"/>
    </row>
  </sheetData>
  <mergeCells count="5">
    <mergeCell ref="A6:E6"/>
    <mergeCell ref="B9:E9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2"/>
  <sheetViews>
    <sheetView topLeftCell="A16" workbookViewId="0">
      <selection activeCell="H17" sqref="H17"/>
    </sheetView>
  </sheetViews>
  <sheetFormatPr defaultColWidth="9.140625" defaultRowHeight="13.5" x14ac:dyDescent="0.25"/>
  <cols>
    <col min="1" max="1" width="5.28515625" style="118" customWidth="1"/>
    <col min="2" max="2" width="40.7109375" style="119" customWidth="1"/>
    <col min="3" max="3" width="12.28515625" style="119" customWidth="1"/>
    <col min="4" max="4" width="12.7109375" style="119" customWidth="1"/>
    <col min="5" max="5" width="15.85546875" style="119" customWidth="1"/>
    <col min="6" max="6" width="6.5703125" style="119" customWidth="1"/>
    <col min="7" max="7" width="9.140625" style="119"/>
    <col min="8" max="8" width="14.140625" style="119" customWidth="1"/>
    <col min="9" max="9" width="9.140625" style="119"/>
    <col min="10" max="10" width="12.5703125" style="119" bestFit="1" customWidth="1"/>
    <col min="11" max="16384" width="9.140625" style="119"/>
  </cols>
  <sheetData>
    <row r="1" spans="1:5" x14ac:dyDescent="0.25">
      <c r="C1" s="262" t="s">
        <v>62</v>
      </c>
      <c r="D1" s="262"/>
      <c r="E1" s="262"/>
    </row>
    <row r="2" spans="1:5" s="48" customFormat="1" ht="13.5" customHeight="1" x14ac:dyDescent="0.25">
      <c r="A2" s="107"/>
      <c r="C2" s="232" t="s">
        <v>228</v>
      </c>
      <c r="D2" s="232"/>
      <c r="E2" s="232"/>
    </row>
    <row r="3" spans="1:5" s="48" customFormat="1" ht="13.5" customHeight="1" x14ac:dyDescent="0.25">
      <c r="A3" s="107"/>
      <c r="C3" s="233" t="s">
        <v>229</v>
      </c>
      <c r="D3" s="233"/>
      <c r="E3" s="233"/>
    </row>
    <row r="4" spans="1:5" ht="13.5" customHeight="1" x14ac:dyDescent="0.25">
      <c r="C4" s="120"/>
      <c r="D4" s="120"/>
      <c r="E4" s="120"/>
    </row>
    <row r="5" spans="1:5" s="121" customFormat="1" ht="70.5" customHeight="1" x14ac:dyDescent="0.3">
      <c r="A5" s="255" t="s">
        <v>237</v>
      </c>
      <c r="B5" s="255"/>
      <c r="C5" s="255"/>
      <c r="D5" s="255"/>
      <c r="E5" s="255"/>
    </row>
    <row r="6" spans="1:5" s="121" customFormat="1" ht="21.75" customHeight="1" x14ac:dyDescent="0.3">
      <c r="A6" s="122"/>
      <c r="B6" s="122"/>
      <c r="C6" s="122"/>
      <c r="D6" s="122"/>
      <c r="E6" s="122"/>
    </row>
    <row r="7" spans="1:5" s="125" customFormat="1" ht="18.75" customHeight="1" x14ac:dyDescent="0.3">
      <c r="A7" s="123"/>
      <c r="B7" s="124" t="s">
        <v>74</v>
      </c>
      <c r="C7" s="123"/>
      <c r="D7" s="123"/>
      <c r="E7" s="123"/>
    </row>
    <row r="8" spans="1:5" s="125" customFormat="1" ht="23.25" customHeight="1" x14ac:dyDescent="0.3">
      <c r="A8" s="123"/>
      <c r="B8" s="237" t="s">
        <v>1</v>
      </c>
      <c r="C8" s="237"/>
      <c r="D8" s="237"/>
      <c r="E8" s="237"/>
    </row>
    <row r="9" spans="1:5" s="127" customFormat="1" ht="44.25" customHeight="1" x14ac:dyDescent="0.2">
      <c r="A9" s="126" t="s">
        <v>2</v>
      </c>
      <c r="B9" s="126" t="s">
        <v>3</v>
      </c>
      <c r="C9" s="126" t="s">
        <v>4</v>
      </c>
      <c r="D9" s="126" t="s">
        <v>5</v>
      </c>
      <c r="E9" s="126" t="s">
        <v>6</v>
      </c>
    </row>
    <row r="10" spans="1:5" s="116" customFormat="1" ht="23.25" customHeight="1" x14ac:dyDescent="0.2">
      <c r="A10" s="128">
        <v>1</v>
      </c>
      <c r="B10" s="113" t="s">
        <v>7</v>
      </c>
      <c r="C10" s="114">
        <v>1</v>
      </c>
      <c r="D10" s="115">
        <v>240000</v>
      </c>
      <c r="E10" s="115">
        <f t="shared" ref="E10:E30" si="0">D10*C10</f>
        <v>240000</v>
      </c>
    </row>
    <row r="11" spans="1:5" s="116" customFormat="1" ht="35.25" customHeight="1" x14ac:dyDescent="0.2">
      <c r="A11" s="128">
        <v>2</v>
      </c>
      <c r="B11" s="113" t="s">
        <v>8</v>
      </c>
      <c r="C11" s="114">
        <v>1</v>
      </c>
      <c r="D11" s="115">
        <v>190000</v>
      </c>
      <c r="E11" s="115">
        <f t="shared" si="0"/>
        <v>190000</v>
      </c>
    </row>
    <row r="12" spans="1:5" s="116" customFormat="1" ht="23.25" customHeight="1" x14ac:dyDescent="0.2">
      <c r="A12" s="128">
        <v>3</v>
      </c>
      <c r="B12" s="113" t="s">
        <v>9</v>
      </c>
      <c r="C12" s="129">
        <v>8.75</v>
      </c>
      <c r="D12" s="115">
        <v>125000</v>
      </c>
      <c r="E12" s="115">
        <f t="shared" si="0"/>
        <v>1093750</v>
      </c>
    </row>
    <row r="13" spans="1:5" s="116" customFormat="1" ht="23.25" customHeight="1" x14ac:dyDescent="0.2">
      <c r="A13" s="128">
        <v>4</v>
      </c>
      <c r="B13" s="113" t="s">
        <v>14</v>
      </c>
      <c r="C13" s="129">
        <v>1.75</v>
      </c>
      <c r="D13" s="115">
        <v>125000</v>
      </c>
      <c r="E13" s="115">
        <f t="shared" si="0"/>
        <v>218750</v>
      </c>
    </row>
    <row r="14" spans="1:5" s="116" customFormat="1" ht="23.25" customHeight="1" x14ac:dyDescent="0.2">
      <c r="A14" s="128">
        <v>5</v>
      </c>
      <c r="B14" s="113" t="s">
        <v>11</v>
      </c>
      <c r="C14" s="114">
        <v>1</v>
      </c>
      <c r="D14" s="115">
        <v>115000</v>
      </c>
      <c r="E14" s="115">
        <f t="shared" si="0"/>
        <v>115000</v>
      </c>
    </row>
    <row r="15" spans="1:5" s="116" customFormat="1" ht="23.25" customHeight="1" x14ac:dyDescent="0.2">
      <c r="A15" s="128">
        <v>6</v>
      </c>
      <c r="B15" s="113" t="s">
        <v>12</v>
      </c>
      <c r="C15" s="114">
        <v>1</v>
      </c>
      <c r="D15" s="115">
        <v>115000</v>
      </c>
      <c r="E15" s="115">
        <f t="shared" si="0"/>
        <v>115000</v>
      </c>
    </row>
    <row r="16" spans="1:5" s="116" customFormat="1" ht="23.25" customHeight="1" x14ac:dyDescent="0.2">
      <c r="A16" s="128">
        <v>7</v>
      </c>
      <c r="B16" s="113" t="s">
        <v>64</v>
      </c>
      <c r="C16" s="129">
        <v>1.25</v>
      </c>
      <c r="D16" s="115">
        <v>115000</v>
      </c>
      <c r="E16" s="115">
        <f>D16*C16</f>
        <v>143750</v>
      </c>
    </row>
    <row r="17" spans="1:12" s="116" customFormat="1" ht="23.25" customHeight="1" x14ac:dyDescent="0.2">
      <c r="A17" s="128">
        <v>8</v>
      </c>
      <c r="B17" s="113" t="s">
        <v>28</v>
      </c>
      <c r="C17" s="129">
        <v>1.25</v>
      </c>
      <c r="D17" s="115">
        <v>115000</v>
      </c>
      <c r="E17" s="115">
        <f>D17*C17</f>
        <v>143750</v>
      </c>
    </row>
    <row r="18" spans="1:12" s="116" customFormat="1" ht="23.25" customHeight="1" x14ac:dyDescent="0.2">
      <c r="A18" s="128">
        <v>9</v>
      </c>
      <c r="B18" s="113" t="s">
        <v>10</v>
      </c>
      <c r="C18" s="114">
        <v>7.7</v>
      </c>
      <c r="D18" s="115">
        <v>125000</v>
      </c>
      <c r="E18" s="115">
        <f t="shared" si="0"/>
        <v>962500</v>
      </c>
    </row>
    <row r="19" spans="1:12" s="116" customFormat="1" ht="23.25" customHeight="1" x14ac:dyDescent="0.2">
      <c r="A19" s="128">
        <v>10</v>
      </c>
      <c r="B19" s="113" t="s">
        <v>17</v>
      </c>
      <c r="C19" s="114">
        <v>1</v>
      </c>
      <c r="D19" s="115">
        <v>160000</v>
      </c>
      <c r="E19" s="115">
        <f t="shared" si="0"/>
        <v>160000</v>
      </c>
    </row>
    <row r="20" spans="1:12" s="116" customFormat="1" ht="23.25" customHeight="1" x14ac:dyDescent="0.2">
      <c r="A20" s="128">
        <v>11</v>
      </c>
      <c r="B20" s="113" t="s">
        <v>13</v>
      </c>
      <c r="C20" s="114">
        <v>1</v>
      </c>
      <c r="D20" s="115">
        <v>180000</v>
      </c>
      <c r="E20" s="115">
        <f t="shared" si="0"/>
        <v>180000</v>
      </c>
    </row>
    <row r="21" spans="1:12" s="116" customFormat="1" ht="23.25" customHeight="1" x14ac:dyDescent="0.2">
      <c r="A21" s="128">
        <v>12</v>
      </c>
      <c r="B21" s="113" t="s">
        <v>29</v>
      </c>
      <c r="C21" s="114">
        <v>0.5</v>
      </c>
      <c r="D21" s="115">
        <v>130000</v>
      </c>
      <c r="E21" s="115">
        <f t="shared" si="0"/>
        <v>65000</v>
      </c>
    </row>
    <row r="22" spans="1:12" s="116" customFormat="1" ht="23.25" customHeight="1" x14ac:dyDescent="0.2">
      <c r="A22" s="128">
        <v>13</v>
      </c>
      <c r="B22" s="113" t="s">
        <v>53</v>
      </c>
      <c r="C22" s="114">
        <v>1</v>
      </c>
      <c r="D22" s="115">
        <v>140000</v>
      </c>
      <c r="E22" s="115">
        <f t="shared" si="0"/>
        <v>140000</v>
      </c>
      <c r="H22" s="268"/>
      <c r="I22" s="268"/>
      <c r="J22" s="268"/>
      <c r="K22" s="268"/>
      <c r="L22" s="268"/>
    </row>
    <row r="23" spans="1:12" s="116" customFormat="1" ht="23.25" customHeight="1" x14ac:dyDescent="0.2">
      <c r="A23" s="128">
        <v>14</v>
      </c>
      <c r="B23" s="113" t="s">
        <v>19</v>
      </c>
      <c r="C23" s="114">
        <v>0.5</v>
      </c>
      <c r="D23" s="115">
        <v>120000</v>
      </c>
      <c r="E23" s="115">
        <f t="shared" si="0"/>
        <v>60000</v>
      </c>
    </row>
    <row r="24" spans="1:12" s="116" customFormat="1" ht="23.25" customHeight="1" x14ac:dyDescent="0.2">
      <c r="A24" s="128">
        <v>15</v>
      </c>
      <c r="B24" s="113" t="s">
        <v>15</v>
      </c>
      <c r="C24" s="114">
        <v>2</v>
      </c>
      <c r="D24" s="115">
        <v>120000</v>
      </c>
      <c r="E24" s="115">
        <f t="shared" si="0"/>
        <v>240000</v>
      </c>
    </row>
    <row r="25" spans="1:12" s="116" customFormat="1" ht="23.25" customHeight="1" x14ac:dyDescent="0.2">
      <c r="A25" s="128">
        <v>16</v>
      </c>
      <c r="B25" s="113" t="s">
        <v>16</v>
      </c>
      <c r="C25" s="114">
        <v>1</v>
      </c>
      <c r="D25" s="115">
        <v>120000</v>
      </c>
      <c r="E25" s="115">
        <f t="shared" si="0"/>
        <v>120000</v>
      </c>
    </row>
    <row r="26" spans="1:12" s="116" customFormat="1" ht="23.25" customHeight="1" x14ac:dyDescent="0.2">
      <c r="A26" s="128">
        <v>17</v>
      </c>
      <c r="B26" s="113" t="s">
        <v>20</v>
      </c>
      <c r="C26" s="114">
        <v>1</v>
      </c>
      <c r="D26" s="115">
        <v>115000</v>
      </c>
      <c r="E26" s="115">
        <f t="shared" si="0"/>
        <v>115000</v>
      </c>
    </row>
    <row r="27" spans="1:12" s="116" customFormat="1" ht="23.25" customHeight="1" x14ac:dyDescent="0.2">
      <c r="A27" s="128">
        <v>18</v>
      </c>
      <c r="B27" s="113" t="s">
        <v>21</v>
      </c>
      <c r="C27" s="114">
        <v>0.5</v>
      </c>
      <c r="D27" s="115">
        <v>115000</v>
      </c>
      <c r="E27" s="115">
        <f t="shared" si="0"/>
        <v>57500</v>
      </c>
    </row>
    <row r="28" spans="1:12" s="116" customFormat="1" ht="23.25" customHeight="1" x14ac:dyDescent="0.2">
      <c r="A28" s="128">
        <v>19</v>
      </c>
      <c r="B28" s="113" t="s">
        <v>54</v>
      </c>
      <c r="C28" s="114">
        <v>3</v>
      </c>
      <c r="D28" s="115">
        <v>115000</v>
      </c>
      <c r="E28" s="115">
        <f t="shared" si="0"/>
        <v>345000</v>
      </c>
    </row>
    <row r="29" spans="1:12" s="116" customFormat="1" ht="23.25" customHeight="1" x14ac:dyDescent="0.2">
      <c r="A29" s="128">
        <v>20</v>
      </c>
      <c r="B29" s="113" t="s">
        <v>55</v>
      </c>
      <c r="C29" s="114">
        <v>1</v>
      </c>
      <c r="D29" s="115">
        <v>115000</v>
      </c>
      <c r="E29" s="115">
        <f t="shared" si="0"/>
        <v>115000</v>
      </c>
    </row>
    <row r="30" spans="1:12" s="116" customFormat="1" ht="23.25" customHeight="1" x14ac:dyDescent="0.2">
      <c r="A30" s="128">
        <v>21</v>
      </c>
      <c r="B30" s="113" t="s">
        <v>30</v>
      </c>
      <c r="C30" s="114">
        <v>1</v>
      </c>
      <c r="D30" s="115">
        <v>115000</v>
      </c>
      <c r="E30" s="115">
        <f t="shared" si="0"/>
        <v>115000</v>
      </c>
    </row>
    <row r="31" spans="1:12" s="135" customFormat="1" ht="23.25" customHeight="1" x14ac:dyDescent="0.25">
      <c r="A31" s="130"/>
      <c r="B31" s="131" t="s">
        <v>24</v>
      </c>
      <c r="C31" s="132">
        <f>SUM(C10:C30)</f>
        <v>38.200000000000003</v>
      </c>
      <c r="D31" s="115"/>
      <c r="E31" s="133">
        <f>SUM(E10:E30)</f>
        <v>4935000</v>
      </c>
      <c r="F31" s="134"/>
    </row>
    <row r="32" spans="1:12" s="138" customFormat="1" ht="23.25" customHeight="1" x14ac:dyDescent="0.3">
      <c r="A32" s="136"/>
      <c r="B32" s="137"/>
      <c r="C32" s="137"/>
      <c r="D32" s="137"/>
      <c r="E32" s="137"/>
    </row>
  </sheetData>
  <mergeCells count="6">
    <mergeCell ref="H22:L22"/>
    <mergeCell ref="A5:E5"/>
    <mergeCell ref="B8:E8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43"/>
  <sheetViews>
    <sheetView topLeftCell="A11" workbookViewId="0">
      <selection activeCell="C31" sqref="C31"/>
    </sheetView>
  </sheetViews>
  <sheetFormatPr defaultColWidth="9.140625" defaultRowHeight="13.5" x14ac:dyDescent="0.25"/>
  <cols>
    <col min="1" max="1" width="5.28515625" style="107" customWidth="1"/>
    <col min="2" max="2" width="40.5703125" style="48" customWidth="1"/>
    <col min="3" max="3" width="12.28515625" style="48" customWidth="1"/>
    <col min="4" max="4" width="11.42578125" style="48" customWidth="1"/>
    <col min="5" max="5" width="16.7109375" style="48" customWidth="1"/>
    <col min="6" max="16384" width="9.140625" style="48"/>
  </cols>
  <sheetData>
    <row r="1" spans="1:5" x14ac:dyDescent="0.25">
      <c r="C1" s="231" t="s">
        <v>63</v>
      </c>
      <c r="D1" s="231"/>
      <c r="E1" s="231"/>
    </row>
    <row r="2" spans="1:5" ht="13.5" customHeight="1" x14ac:dyDescent="0.25">
      <c r="C2" s="232" t="s">
        <v>228</v>
      </c>
      <c r="D2" s="232"/>
      <c r="E2" s="232"/>
    </row>
    <row r="3" spans="1:5" ht="13.5" customHeight="1" x14ac:dyDescent="0.25">
      <c r="C3" s="233" t="s">
        <v>229</v>
      </c>
      <c r="D3" s="233"/>
      <c r="E3" s="233"/>
    </row>
    <row r="4" spans="1:5" ht="13.5" customHeight="1" x14ac:dyDescent="0.25">
      <c r="C4" s="104"/>
      <c r="D4" s="104"/>
      <c r="E4" s="104"/>
    </row>
    <row r="5" spans="1:5" s="49" customFormat="1" ht="70.5" customHeight="1" x14ac:dyDescent="0.3">
      <c r="A5" s="234" t="s">
        <v>236</v>
      </c>
      <c r="B5" s="234"/>
      <c r="C5" s="234"/>
      <c r="D5" s="234"/>
      <c r="E5" s="234"/>
    </row>
    <row r="6" spans="1:5" s="49" customFormat="1" ht="21.75" customHeight="1" x14ac:dyDescent="0.3">
      <c r="A6" s="105"/>
      <c r="B6" s="105"/>
      <c r="C6" s="105"/>
      <c r="D6" s="105"/>
      <c r="E6" s="105"/>
    </row>
    <row r="7" spans="1:5" s="52" customFormat="1" ht="18.75" customHeight="1" x14ac:dyDescent="0.3">
      <c r="A7" s="51"/>
      <c r="B7" s="106" t="s">
        <v>140</v>
      </c>
      <c r="C7" s="51"/>
      <c r="D7" s="51"/>
      <c r="E7" s="51"/>
    </row>
    <row r="8" spans="1:5" s="52" customFormat="1" ht="23.25" customHeight="1" x14ac:dyDescent="0.3">
      <c r="A8" s="51"/>
      <c r="B8" s="252" t="s">
        <v>1</v>
      </c>
      <c r="C8" s="252"/>
      <c r="D8" s="252"/>
      <c r="E8" s="252"/>
    </row>
    <row r="9" spans="1:5" s="103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</row>
    <row r="10" spans="1:5" s="28" customFormat="1" ht="23.25" customHeight="1" x14ac:dyDescent="0.2">
      <c r="A10" s="108">
        <v>1</v>
      </c>
      <c r="B10" s="54" t="s">
        <v>7</v>
      </c>
      <c r="C10" s="55">
        <v>1</v>
      </c>
      <c r="D10" s="27">
        <v>240000</v>
      </c>
      <c r="E10" s="27">
        <f t="shared" ref="E10:E29" si="0">D10*C10</f>
        <v>240000</v>
      </c>
    </row>
    <row r="11" spans="1:5" s="28" customFormat="1" ht="35.25" customHeight="1" x14ac:dyDescent="0.2">
      <c r="A11" s="108">
        <v>2</v>
      </c>
      <c r="B11" s="54" t="s">
        <v>8</v>
      </c>
      <c r="C11" s="55">
        <v>1</v>
      </c>
      <c r="D11" s="27">
        <v>190000</v>
      </c>
      <c r="E11" s="27">
        <f t="shared" si="0"/>
        <v>190000</v>
      </c>
    </row>
    <row r="12" spans="1:5" s="28" customFormat="1" ht="23.25" customHeight="1" x14ac:dyDescent="0.2">
      <c r="A12" s="108">
        <v>3</v>
      </c>
      <c r="B12" s="54" t="s">
        <v>9</v>
      </c>
      <c r="C12" s="55">
        <v>7.5</v>
      </c>
      <c r="D12" s="27">
        <v>125000</v>
      </c>
      <c r="E12" s="27">
        <f t="shared" si="0"/>
        <v>937500</v>
      </c>
    </row>
    <row r="13" spans="1:5" s="28" customFormat="1" ht="23.25" customHeight="1" x14ac:dyDescent="0.2">
      <c r="A13" s="108">
        <v>4</v>
      </c>
      <c r="B13" s="54" t="s">
        <v>14</v>
      </c>
      <c r="C13" s="55">
        <v>1.5</v>
      </c>
      <c r="D13" s="27">
        <v>125000</v>
      </c>
      <c r="E13" s="27">
        <f t="shared" si="0"/>
        <v>187500</v>
      </c>
    </row>
    <row r="14" spans="1:5" s="28" customFormat="1" ht="23.25" customHeight="1" x14ac:dyDescent="0.2">
      <c r="A14" s="108">
        <v>5</v>
      </c>
      <c r="B14" s="54" t="s">
        <v>11</v>
      </c>
      <c r="C14" s="55">
        <v>1</v>
      </c>
      <c r="D14" s="27">
        <v>115000</v>
      </c>
      <c r="E14" s="27">
        <f t="shared" si="0"/>
        <v>115000</v>
      </c>
    </row>
    <row r="15" spans="1:5" s="28" customFormat="1" ht="23.25" customHeight="1" x14ac:dyDescent="0.2">
      <c r="A15" s="108">
        <v>6</v>
      </c>
      <c r="B15" s="54" t="s">
        <v>12</v>
      </c>
      <c r="C15" s="55">
        <v>1</v>
      </c>
      <c r="D15" s="27">
        <v>115000</v>
      </c>
      <c r="E15" s="27">
        <f t="shared" si="0"/>
        <v>115000</v>
      </c>
    </row>
    <row r="16" spans="1:5" s="28" customFormat="1" ht="23.25" customHeight="1" x14ac:dyDescent="0.2">
      <c r="A16" s="108">
        <v>7</v>
      </c>
      <c r="B16" s="54" t="s">
        <v>64</v>
      </c>
      <c r="C16" s="55">
        <v>1</v>
      </c>
      <c r="D16" s="27">
        <v>115000</v>
      </c>
      <c r="E16" s="27">
        <f>D16*C16</f>
        <v>115000</v>
      </c>
    </row>
    <row r="17" spans="1:5" s="28" customFormat="1" ht="23.25" customHeight="1" x14ac:dyDescent="0.2">
      <c r="A17" s="108">
        <v>8</v>
      </c>
      <c r="B17" s="54" t="s">
        <v>28</v>
      </c>
      <c r="C17" s="55">
        <v>1</v>
      </c>
      <c r="D17" s="27">
        <v>115000</v>
      </c>
      <c r="E17" s="27">
        <f>D17*C17</f>
        <v>115000</v>
      </c>
    </row>
    <row r="18" spans="1:5" s="28" customFormat="1" ht="23.25" customHeight="1" x14ac:dyDescent="0.2">
      <c r="A18" s="108">
        <v>9</v>
      </c>
      <c r="B18" s="54" t="s">
        <v>10</v>
      </c>
      <c r="C18" s="55">
        <v>6.6</v>
      </c>
      <c r="D18" s="27">
        <v>125000</v>
      </c>
      <c r="E18" s="27">
        <f t="shared" si="0"/>
        <v>825000</v>
      </c>
    </row>
    <row r="19" spans="1:5" s="28" customFormat="1" ht="23.25" customHeight="1" x14ac:dyDescent="0.2">
      <c r="A19" s="108">
        <v>10</v>
      </c>
      <c r="B19" s="54" t="s">
        <v>17</v>
      </c>
      <c r="C19" s="55">
        <v>1</v>
      </c>
      <c r="D19" s="27">
        <v>160000</v>
      </c>
      <c r="E19" s="27">
        <f t="shared" si="0"/>
        <v>160000</v>
      </c>
    </row>
    <row r="20" spans="1:5" s="28" customFormat="1" ht="23.25" customHeight="1" x14ac:dyDescent="0.2">
      <c r="A20" s="108">
        <v>11</v>
      </c>
      <c r="B20" s="54" t="s">
        <v>13</v>
      </c>
      <c r="C20" s="55">
        <v>1</v>
      </c>
      <c r="D20" s="27">
        <v>180000</v>
      </c>
      <c r="E20" s="27">
        <f t="shared" si="0"/>
        <v>180000</v>
      </c>
    </row>
    <row r="21" spans="1:5" s="28" customFormat="1" ht="23.25" customHeight="1" x14ac:dyDescent="0.2">
      <c r="A21" s="108">
        <v>12</v>
      </c>
      <c r="B21" s="54" t="s">
        <v>29</v>
      </c>
      <c r="C21" s="109">
        <v>0.25</v>
      </c>
      <c r="D21" s="27">
        <v>130000</v>
      </c>
      <c r="E21" s="27">
        <f t="shared" si="0"/>
        <v>32500</v>
      </c>
    </row>
    <row r="22" spans="1:5" s="28" customFormat="1" ht="23.25" customHeight="1" x14ac:dyDescent="0.2">
      <c r="A22" s="108">
        <v>13</v>
      </c>
      <c r="B22" s="54" t="s">
        <v>53</v>
      </c>
      <c r="C22" s="55">
        <v>0.5</v>
      </c>
      <c r="D22" s="27">
        <v>140000</v>
      </c>
      <c r="E22" s="27">
        <f t="shared" si="0"/>
        <v>70000</v>
      </c>
    </row>
    <row r="23" spans="1:5" s="28" customFormat="1" ht="23.25" customHeight="1" x14ac:dyDescent="0.2">
      <c r="A23" s="108">
        <v>14</v>
      </c>
      <c r="B23" s="54" t="s">
        <v>19</v>
      </c>
      <c r="C23" s="55">
        <v>0.5</v>
      </c>
      <c r="D23" s="27">
        <v>120000</v>
      </c>
      <c r="E23" s="27">
        <f t="shared" si="0"/>
        <v>60000</v>
      </c>
    </row>
    <row r="24" spans="1:5" s="28" customFormat="1" ht="23.25" customHeight="1" x14ac:dyDescent="0.2">
      <c r="A24" s="108">
        <v>15</v>
      </c>
      <c r="B24" s="54" t="s">
        <v>15</v>
      </c>
      <c r="C24" s="55">
        <v>1</v>
      </c>
      <c r="D24" s="27">
        <v>120000</v>
      </c>
      <c r="E24" s="27">
        <f t="shared" si="0"/>
        <v>120000</v>
      </c>
    </row>
    <row r="25" spans="1:5" s="28" customFormat="1" ht="23.25" customHeight="1" x14ac:dyDescent="0.2">
      <c r="A25" s="108">
        <v>16</v>
      </c>
      <c r="B25" s="54" t="s">
        <v>16</v>
      </c>
      <c r="C25" s="55">
        <v>1</v>
      </c>
      <c r="D25" s="27">
        <v>120000</v>
      </c>
      <c r="E25" s="27">
        <f t="shared" si="0"/>
        <v>120000</v>
      </c>
    </row>
    <row r="26" spans="1:5" s="28" customFormat="1" ht="23.25" customHeight="1" x14ac:dyDescent="0.2">
      <c r="A26" s="108">
        <v>17</v>
      </c>
      <c r="B26" s="54" t="s">
        <v>20</v>
      </c>
      <c r="C26" s="55">
        <v>0.5</v>
      </c>
      <c r="D26" s="27">
        <v>115000</v>
      </c>
      <c r="E26" s="27">
        <f t="shared" si="0"/>
        <v>57500</v>
      </c>
    </row>
    <row r="27" spans="1:5" s="28" customFormat="1" ht="23.25" customHeight="1" x14ac:dyDescent="0.2">
      <c r="A27" s="108">
        <v>18</v>
      </c>
      <c r="B27" s="54" t="s">
        <v>21</v>
      </c>
      <c r="C27" s="55">
        <v>0.5</v>
      </c>
      <c r="D27" s="27">
        <v>115000</v>
      </c>
      <c r="E27" s="27">
        <f t="shared" si="0"/>
        <v>57500</v>
      </c>
    </row>
    <row r="28" spans="1:5" s="28" customFormat="1" ht="23.25" customHeight="1" x14ac:dyDescent="0.2">
      <c r="A28" s="108">
        <v>19</v>
      </c>
      <c r="B28" s="54" t="s">
        <v>22</v>
      </c>
      <c r="C28" s="55">
        <v>3</v>
      </c>
      <c r="D28" s="27">
        <v>115000</v>
      </c>
      <c r="E28" s="27">
        <f t="shared" si="0"/>
        <v>345000</v>
      </c>
    </row>
    <row r="29" spans="1:5" s="28" customFormat="1" ht="23.25" customHeight="1" x14ac:dyDescent="0.2">
      <c r="A29" s="108">
        <v>20</v>
      </c>
      <c r="B29" s="54" t="s">
        <v>30</v>
      </c>
      <c r="C29" s="55">
        <v>1</v>
      </c>
      <c r="D29" s="27">
        <v>115000</v>
      </c>
      <c r="E29" s="27">
        <f t="shared" si="0"/>
        <v>115000</v>
      </c>
    </row>
    <row r="30" spans="1:5" s="64" customFormat="1" ht="23.25" customHeight="1" x14ac:dyDescent="0.2">
      <c r="A30" s="110"/>
      <c r="B30" s="60" t="s">
        <v>24</v>
      </c>
      <c r="C30" s="72">
        <f>SUM(C10:C29)</f>
        <v>31.85</v>
      </c>
      <c r="D30" s="27"/>
      <c r="E30" s="73">
        <f>SUM(E10:E29)</f>
        <v>4157500</v>
      </c>
    </row>
    <row r="31" spans="1:5" s="69" customFormat="1" ht="38.25" customHeight="1" x14ac:dyDescent="0.2">
      <c r="A31" s="111"/>
      <c r="B31" s="70"/>
      <c r="C31" s="70"/>
      <c r="D31" s="70"/>
      <c r="E31" s="70"/>
    </row>
    <row r="32" spans="1:5" s="69" customFormat="1" ht="23.25" customHeight="1" x14ac:dyDescent="0.2">
      <c r="A32" s="111"/>
      <c r="B32" s="242"/>
      <c r="C32" s="242"/>
      <c r="D32" s="242"/>
      <c r="E32" s="112"/>
    </row>
    <row r="33" spans="1:5" s="69" customFormat="1" ht="31.5" customHeight="1" x14ac:dyDescent="0.3">
      <c r="A33" s="67"/>
      <c r="B33" s="68"/>
      <c r="C33" s="68"/>
      <c r="D33" s="68"/>
      <c r="E33" s="68"/>
    </row>
    <row r="34" spans="1:5" s="69" customFormat="1" ht="23.25" customHeight="1" x14ac:dyDescent="0.3">
      <c r="A34" s="111"/>
      <c r="B34" s="68"/>
      <c r="C34" s="68"/>
      <c r="D34" s="68"/>
      <c r="E34" s="68"/>
    </row>
    <row r="35" spans="1:5" s="69" customFormat="1" ht="23.25" customHeight="1" x14ac:dyDescent="0.3">
      <c r="A35" s="111"/>
      <c r="B35" s="68"/>
      <c r="C35" s="68"/>
      <c r="D35" s="68"/>
      <c r="E35" s="68"/>
    </row>
    <row r="36" spans="1:5" s="69" customFormat="1" ht="23.25" customHeight="1" x14ac:dyDescent="0.2">
      <c r="A36" s="111"/>
      <c r="B36" s="70"/>
      <c r="C36" s="70"/>
      <c r="D36" s="70"/>
      <c r="E36" s="70"/>
    </row>
    <row r="37" spans="1:5" s="69" customFormat="1" ht="23.25" customHeight="1" x14ac:dyDescent="0.2">
      <c r="A37" s="111"/>
      <c r="B37" s="70"/>
      <c r="C37" s="70"/>
      <c r="D37" s="70"/>
      <c r="E37" s="70"/>
    </row>
    <row r="38" spans="1:5" s="69" customFormat="1" ht="23.25" customHeight="1" x14ac:dyDescent="0.2">
      <c r="A38" s="111"/>
      <c r="B38" s="70"/>
      <c r="C38" s="70"/>
      <c r="D38" s="70"/>
      <c r="E38" s="70"/>
    </row>
    <row r="39" spans="1:5" s="69" customFormat="1" ht="23.25" customHeight="1" x14ac:dyDescent="0.2">
      <c r="A39" s="111"/>
      <c r="B39" s="70"/>
      <c r="C39" s="70"/>
      <c r="D39" s="70"/>
      <c r="E39" s="70"/>
    </row>
    <row r="40" spans="1:5" s="69" customFormat="1" ht="23.25" customHeight="1" x14ac:dyDescent="0.2">
      <c r="A40" s="242"/>
      <c r="B40" s="242"/>
      <c r="C40" s="242"/>
      <c r="D40" s="242"/>
      <c r="E40" s="242"/>
    </row>
    <row r="41" spans="1:5" s="69" customFormat="1" ht="23.25" customHeight="1" x14ac:dyDescent="0.2">
      <c r="A41" s="111"/>
      <c r="B41" s="70"/>
      <c r="C41" s="70"/>
      <c r="D41" s="70"/>
      <c r="E41" s="70"/>
    </row>
    <row r="42" spans="1:5" s="69" customFormat="1" ht="23.25" customHeight="1" x14ac:dyDescent="0.2">
      <c r="A42" s="111"/>
      <c r="B42" s="70"/>
      <c r="C42" s="70"/>
      <c r="D42" s="70"/>
      <c r="E42" s="70"/>
    </row>
    <row r="43" spans="1:5" s="69" customFormat="1" ht="23.25" customHeight="1" x14ac:dyDescent="0.2">
      <c r="A43" s="111"/>
      <c r="B43" s="70"/>
      <c r="C43" s="70"/>
      <c r="D43" s="70"/>
      <c r="E43" s="70"/>
    </row>
  </sheetData>
  <mergeCells count="7">
    <mergeCell ref="C3:E3"/>
    <mergeCell ref="A40:E40"/>
    <mergeCell ref="C1:E1"/>
    <mergeCell ref="C2:E2"/>
    <mergeCell ref="A5:E5"/>
    <mergeCell ref="B8:E8"/>
    <mergeCell ref="B32:D32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J11" sqref="J11"/>
    </sheetView>
  </sheetViews>
  <sheetFormatPr defaultColWidth="9.140625" defaultRowHeight="13.5" x14ac:dyDescent="0.25"/>
  <cols>
    <col min="1" max="1" width="5.28515625" style="48" customWidth="1"/>
    <col min="2" max="2" width="38.7109375" style="48" customWidth="1"/>
    <col min="3" max="5" width="14.7109375" style="48" customWidth="1"/>
    <col min="6" max="6" width="14.28515625" style="48" customWidth="1"/>
    <col min="7" max="15" width="9.140625" style="48"/>
    <col min="16" max="16" width="21" style="48" customWidth="1"/>
    <col min="17" max="17" width="9.140625" style="48"/>
    <col min="18" max="18" width="16" style="48" customWidth="1"/>
    <col min="19" max="19" width="17.140625" style="48" customWidth="1"/>
    <col min="20" max="20" width="20.5703125" style="48" customWidth="1"/>
    <col min="21" max="21" width="13.7109375" style="48" customWidth="1"/>
    <col min="22" max="16384" width="9.140625" style="48"/>
  </cols>
  <sheetData>
    <row r="1" spans="1:18" x14ac:dyDescent="0.25">
      <c r="C1" s="231" t="s">
        <v>100</v>
      </c>
      <c r="D1" s="231"/>
      <c r="E1" s="231"/>
    </row>
    <row r="2" spans="1:18" ht="13.5" customHeight="1" x14ac:dyDescent="0.25">
      <c r="A2" s="107"/>
      <c r="C2" s="232" t="s">
        <v>228</v>
      </c>
      <c r="D2" s="232"/>
      <c r="E2" s="232"/>
    </row>
    <row r="3" spans="1:18" ht="13.5" customHeight="1" x14ac:dyDescent="0.25">
      <c r="A3" s="107"/>
      <c r="C3" s="233" t="s">
        <v>229</v>
      </c>
      <c r="D3" s="233"/>
      <c r="E3" s="233"/>
    </row>
    <row r="5" spans="1:18" s="49" customFormat="1" ht="70.5" customHeight="1" x14ac:dyDescent="0.3">
      <c r="A5" s="234" t="s">
        <v>257</v>
      </c>
      <c r="B5" s="234"/>
      <c r="C5" s="234"/>
      <c r="D5" s="234"/>
      <c r="E5" s="234"/>
      <c r="F5" s="50"/>
    </row>
    <row r="6" spans="1:18" s="49" customFormat="1" ht="21.75" customHeight="1" x14ac:dyDescent="0.3">
      <c r="A6" s="218"/>
      <c r="B6" s="218"/>
      <c r="C6" s="218"/>
      <c r="D6" s="218"/>
      <c r="E6" s="218"/>
    </row>
    <row r="7" spans="1:18" s="52" customFormat="1" ht="18.75" customHeight="1" x14ac:dyDescent="0.3">
      <c r="A7" s="51"/>
      <c r="B7" s="219" t="s">
        <v>101</v>
      </c>
      <c r="C7" s="51"/>
      <c r="D7" s="51"/>
      <c r="E7" s="51"/>
    </row>
    <row r="8" spans="1:18" s="52" customFormat="1" ht="23.25" customHeight="1" x14ac:dyDescent="0.3">
      <c r="A8" s="51"/>
      <c r="B8" s="243" t="s">
        <v>1</v>
      </c>
      <c r="C8" s="243"/>
      <c r="D8" s="243"/>
      <c r="E8" s="243"/>
    </row>
    <row r="9" spans="1:18" s="217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</row>
    <row r="10" spans="1:18" s="221" customFormat="1" ht="25.5" customHeight="1" x14ac:dyDescent="0.2">
      <c r="A10" s="244" t="s">
        <v>214</v>
      </c>
      <c r="B10" s="244"/>
      <c r="C10" s="244"/>
      <c r="D10" s="244"/>
      <c r="E10" s="244"/>
    </row>
    <row r="11" spans="1:18" s="28" customFormat="1" ht="23.25" customHeight="1" x14ac:dyDescent="0.2">
      <c r="A11" s="54">
        <v>1</v>
      </c>
      <c r="B11" s="54" t="s">
        <v>7</v>
      </c>
      <c r="C11" s="55">
        <v>1</v>
      </c>
      <c r="D11" s="27">
        <v>230000</v>
      </c>
      <c r="E11" s="27">
        <f t="shared" ref="E11" si="0">D11*C11</f>
        <v>230000</v>
      </c>
    </row>
    <row r="12" spans="1:18" s="28" customFormat="1" ht="23.25" customHeight="1" x14ac:dyDescent="0.2">
      <c r="A12" s="54">
        <v>2</v>
      </c>
      <c r="B12" s="54" t="s">
        <v>102</v>
      </c>
      <c r="C12" s="55">
        <v>1</v>
      </c>
      <c r="D12" s="56"/>
      <c r="E12" s="56"/>
      <c r="P12" s="57"/>
      <c r="R12" s="57"/>
    </row>
    <row r="13" spans="1:18" s="64" customFormat="1" ht="23.25" customHeight="1" x14ac:dyDescent="0.2">
      <c r="A13" s="60"/>
      <c r="B13" s="60" t="s">
        <v>145</v>
      </c>
      <c r="C13" s="61">
        <f>+C11+C12</f>
        <v>2</v>
      </c>
      <c r="D13" s="63"/>
      <c r="E13" s="63"/>
      <c r="P13" s="66"/>
      <c r="R13" s="66"/>
    </row>
    <row r="14" spans="1:18" s="221" customFormat="1" ht="25.5" customHeight="1" x14ac:dyDescent="0.2">
      <c r="A14" s="244" t="s">
        <v>215</v>
      </c>
      <c r="B14" s="244"/>
      <c r="C14" s="244"/>
      <c r="D14" s="244"/>
      <c r="E14" s="244"/>
    </row>
    <row r="15" spans="1:18" s="28" customFormat="1" ht="23.25" customHeight="1" x14ac:dyDescent="0.2">
      <c r="A15" s="54">
        <v>1</v>
      </c>
      <c r="B15" s="54" t="s">
        <v>103</v>
      </c>
      <c r="C15" s="55">
        <v>2</v>
      </c>
      <c r="D15" s="56"/>
      <c r="E15" s="56"/>
      <c r="H15" s="58"/>
      <c r="P15" s="59"/>
      <c r="R15" s="57"/>
    </row>
    <row r="16" spans="1:18" s="64" customFormat="1" ht="23.25" customHeight="1" x14ac:dyDescent="0.2">
      <c r="A16" s="60"/>
      <c r="B16" s="60" t="s">
        <v>145</v>
      </c>
      <c r="C16" s="61">
        <f>+C15</f>
        <v>2</v>
      </c>
      <c r="D16" s="63"/>
      <c r="E16" s="63"/>
      <c r="P16" s="66"/>
      <c r="R16" s="66"/>
    </row>
    <row r="17" spans="1:44" s="221" customFormat="1" ht="25.5" customHeight="1" x14ac:dyDescent="0.2">
      <c r="A17" s="244" t="s">
        <v>216</v>
      </c>
      <c r="B17" s="244"/>
      <c r="C17" s="244"/>
      <c r="D17" s="244"/>
      <c r="E17" s="244"/>
    </row>
    <row r="18" spans="1:44" s="28" customFormat="1" ht="23.25" customHeight="1" x14ac:dyDescent="0.2">
      <c r="A18" s="54">
        <v>1</v>
      </c>
      <c r="B18" s="54" t="s">
        <v>104</v>
      </c>
      <c r="C18" s="55">
        <v>4</v>
      </c>
      <c r="D18" s="56"/>
      <c r="E18" s="56"/>
      <c r="P18" s="59"/>
      <c r="R18" s="57"/>
    </row>
    <row r="19" spans="1:44" s="28" customFormat="1" ht="23.25" customHeight="1" x14ac:dyDescent="0.2">
      <c r="A19" s="54">
        <v>2</v>
      </c>
      <c r="B19" s="54" t="s">
        <v>105</v>
      </c>
      <c r="C19" s="55">
        <v>1</v>
      </c>
      <c r="D19" s="56"/>
      <c r="E19" s="56"/>
      <c r="P19" s="59"/>
      <c r="R19" s="57"/>
    </row>
    <row r="20" spans="1:44" s="64" customFormat="1" ht="23.25" customHeight="1" x14ac:dyDescent="0.2">
      <c r="A20" s="60"/>
      <c r="B20" s="60" t="s">
        <v>145</v>
      </c>
      <c r="C20" s="61">
        <f>+C18+C19</f>
        <v>5</v>
      </c>
      <c r="D20" s="63"/>
      <c r="E20" s="63"/>
      <c r="P20" s="66"/>
      <c r="R20" s="66"/>
    </row>
    <row r="21" spans="1:44" s="221" customFormat="1" ht="25.5" customHeight="1" x14ac:dyDescent="0.2">
      <c r="A21" s="244" t="s">
        <v>217</v>
      </c>
      <c r="B21" s="244"/>
      <c r="C21" s="244"/>
      <c r="D21" s="244"/>
      <c r="E21" s="244"/>
    </row>
    <row r="22" spans="1:44" s="28" customFormat="1" ht="23.25" customHeight="1" x14ac:dyDescent="0.2">
      <c r="A22" s="54">
        <v>1</v>
      </c>
      <c r="B22" s="54" t="s">
        <v>106</v>
      </c>
      <c r="C22" s="55">
        <v>1</v>
      </c>
      <c r="D22" s="56"/>
      <c r="E22" s="56"/>
      <c r="P22" s="59"/>
      <c r="R22" s="57"/>
    </row>
    <row r="23" spans="1:44" s="64" customFormat="1" ht="23.25" customHeight="1" x14ac:dyDescent="0.2">
      <c r="A23" s="60"/>
      <c r="B23" s="60" t="s">
        <v>145</v>
      </c>
      <c r="C23" s="61">
        <f>+C22</f>
        <v>1</v>
      </c>
      <c r="D23" s="63"/>
      <c r="E23" s="63"/>
      <c r="P23" s="66"/>
      <c r="R23" s="66"/>
    </row>
    <row r="24" spans="1:44" s="60" customFormat="1" ht="23.25" customHeight="1" x14ac:dyDescent="0.2">
      <c r="B24" s="60" t="s">
        <v>145</v>
      </c>
      <c r="C24" s="61">
        <f>+C13+C16+C20+C23</f>
        <v>10</v>
      </c>
      <c r="D24" s="62"/>
      <c r="E24" s="63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5"/>
      <c r="Q24" s="64"/>
      <c r="R24" s="66"/>
      <c r="S24" s="66"/>
      <c r="T24" s="66"/>
      <c r="U24" s="66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</row>
    <row r="25" spans="1:44" s="69" customFormat="1" ht="31.5" customHeight="1" x14ac:dyDescent="0.3">
      <c r="A25" s="67"/>
      <c r="B25" s="68"/>
      <c r="C25" s="68"/>
      <c r="D25" s="68"/>
      <c r="E25" s="68"/>
      <c r="R25" s="57"/>
    </row>
    <row r="26" spans="1:44" s="69" customFormat="1" ht="23.25" customHeight="1" x14ac:dyDescent="0.3">
      <c r="A26" s="220"/>
      <c r="B26" s="68"/>
      <c r="C26" s="68"/>
      <c r="D26" s="68"/>
      <c r="E26" s="68"/>
    </row>
    <row r="27" spans="1:44" s="69" customFormat="1" ht="23.25" customHeight="1" x14ac:dyDescent="0.3">
      <c r="A27" s="220"/>
      <c r="B27" s="68"/>
      <c r="C27" s="68"/>
      <c r="D27" s="68"/>
      <c r="E27" s="68"/>
    </row>
    <row r="28" spans="1:44" s="69" customFormat="1" ht="23.25" customHeight="1" x14ac:dyDescent="0.2">
      <c r="A28" s="220"/>
      <c r="B28" s="220"/>
      <c r="C28" s="220"/>
      <c r="D28" s="71"/>
      <c r="E28" s="220"/>
    </row>
    <row r="29" spans="1:44" s="69" customFormat="1" ht="23.25" customHeight="1" x14ac:dyDescent="0.2">
      <c r="A29" s="220"/>
      <c r="B29" s="220"/>
      <c r="C29" s="220"/>
      <c r="D29" s="71"/>
      <c r="E29" s="220"/>
    </row>
    <row r="30" spans="1:44" s="69" customFormat="1" ht="23.25" customHeight="1" x14ac:dyDescent="0.2">
      <c r="A30" s="220"/>
      <c r="B30" s="220"/>
      <c r="C30" s="220"/>
      <c r="D30" s="71"/>
      <c r="E30" s="220"/>
    </row>
    <row r="31" spans="1:44" s="69" customFormat="1" ht="23.25" customHeight="1" x14ac:dyDescent="0.2">
      <c r="A31" s="220"/>
      <c r="B31" s="220"/>
      <c r="C31" s="220"/>
      <c r="D31" s="71"/>
      <c r="E31" s="220"/>
    </row>
    <row r="32" spans="1:44" s="69" customFormat="1" ht="23.25" customHeight="1" x14ac:dyDescent="0.2">
      <c r="A32" s="242"/>
      <c r="B32" s="242"/>
      <c r="C32" s="242"/>
      <c r="D32" s="242"/>
      <c r="E32" s="242"/>
    </row>
    <row r="33" spans="1:5" s="69" customFormat="1" ht="23.25" customHeight="1" x14ac:dyDescent="0.2">
      <c r="A33" s="220"/>
      <c r="B33" s="220"/>
      <c r="C33" s="220"/>
      <c r="D33" s="71"/>
      <c r="E33" s="220"/>
    </row>
    <row r="34" spans="1:5" s="69" customFormat="1" ht="23.25" customHeight="1" x14ac:dyDescent="0.2">
      <c r="A34" s="220"/>
      <c r="B34" s="220"/>
      <c r="C34" s="220"/>
      <c r="D34" s="71"/>
      <c r="E34" s="220"/>
    </row>
    <row r="35" spans="1:5" s="69" customFormat="1" ht="23.25" customHeight="1" x14ac:dyDescent="0.2">
      <c r="A35" s="220"/>
      <c r="B35" s="220"/>
      <c r="C35" s="220"/>
      <c r="D35" s="71"/>
      <c r="E35" s="220"/>
    </row>
    <row r="36" spans="1:5" s="69" customFormat="1" ht="23.25" customHeight="1" x14ac:dyDescent="0.2">
      <c r="A36" s="220"/>
      <c r="B36" s="220"/>
      <c r="C36" s="220"/>
      <c r="D36" s="71"/>
      <c r="E36" s="220"/>
    </row>
    <row r="37" spans="1:5" s="69" customFormat="1" ht="23.25" customHeight="1" x14ac:dyDescent="0.2">
      <c r="A37" s="220"/>
      <c r="B37" s="220"/>
      <c r="C37" s="220"/>
      <c r="D37" s="71"/>
      <c r="E37" s="220"/>
    </row>
    <row r="38" spans="1:5" s="69" customFormat="1" ht="23.25" customHeight="1" x14ac:dyDescent="0.2">
      <c r="A38" s="220"/>
      <c r="B38" s="220"/>
      <c r="C38" s="220"/>
      <c r="D38" s="71"/>
      <c r="E38" s="220"/>
    </row>
    <row r="72" spans="4:4" x14ac:dyDescent="0.25">
      <c r="D72" s="48">
        <v>87180</v>
      </c>
    </row>
  </sheetData>
  <mergeCells count="10">
    <mergeCell ref="A32:E32"/>
    <mergeCell ref="C1:E1"/>
    <mergeCell ref="C2:E2"/>
    <mergeCell ref="C3:E3"/>
    <mergeCell ref="A5:E5"/>
    <mergeCell ref="B8:E8"/>
    <mergeCell ref="A17:E17"/>
    <mergeCell ref="A10:E10"/>
    <mergeCell ref="A14:E14"/>
    <mergeCell ref="A21:E21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9"/>
  <sheetViews>
    <sheetView workbookViewId="0">
      <selection activeCell="F10" sqref="F10"/>
    </sheetView>
  </sheetViews>
  <sheetFormatPr defaultRowHeight="13.5" x14ac:dyDescent="0.25"/>
  <cols>
    <col min="1" max="1" width="5.28515625" style="1" customWidth="1"/>
    <col min="2" max="2" width="40.28515625" style="1" customWidth="1"/>
    <col min="3" max="3" width="12.7109375" style="1" customWidth="1"/>
    <col min="4" max="4" width="13.7109375" style="1" customWidth="1"/>
    <col min="5" max="5" width="14.7109375" style="1" customWidth="1"/>
    <col min="6" max="6" width="14.28515625" style="1" customWidth="1"/>
    <col min="7" max="253" width="9.140625" style="1"/>
    <col min="254" max="254" width="5.28515625" style="1" customWidth="1"/>
    <col min="255" max="255" width="35.85546875" style="1" customWidth="1"/>
    <col min="256" max="256" width="18.140625" style="1" customWidth="1"/>
    <col min="257" max="257" width="12.85546875" style="1" customWidth="1"/>
    <col min="258" max="258" width="17.5703125" style="1" customWidth="1"/>
    <col min="259" max="259" width="0" style="1" hidden="1" customWidth="1"/>
    <col min="260" max="260" width="3.85546875" style="1" customWidth="1"/>
    <col min="261" max="509" width="9.140625" style="1"/>
    <col min="510" max="510" width="5.28515625" style="1" customWidth="1"/>
    <col min="511" max="511" width="35.85546875" style="1" customWidth="1"/>
    <col min="512" max="512" width="18.140625" style="1" customWidth="1"/>
    <col min="513" max="513" width="12.85546875" style="1" customWidth="1"/>
    <col min="514" max="514" width="17.5703125" style="1" customWidth="1"/>
    <col min="515" max="515" width="0" style="1" hidden="1" customWidth="1"/>
    <col min="516" max="516" width="3.85546875" style="1" customWidth="1"/>
    <col min="517" max="765" width="9.140625" style="1"/>
    <col min="766" max="766" width="5.28515625" style="1" customWidth="1"/>
    <col min="767" max="767" width="35.85546875" style="1" customWidth="1"/>
    <col min="768" max="768" width="18.140625" style="1" customWidth="1"/>
    <col min="769" max="769" width="12.85546875" style="1" customWidth="1"/>
    <col min="770" max="770" width="17.5703125" style="1" customWidth="1"/>
    <col min="771" max="771" width="0" style="1" hidden="1" customWidth="1"/>
    <col min="772" max="772" width="3.85546875" style="1" customWidth="1"/>
    <col min="773" max="1021" width="9.140625" style="1"/>
    <col min="1022" max="1022" width="5.28515625" style="1" customWidth="1"/>
    <col min="1023" max="1023" width="35.85546875" style="1" customWidth="1"/>
    <col min="1024" max="1024" width="18.140625" style="1" customWidth="1"/>
    <col min="1025" max="1025" width="12.85546875" style="1" customWidth="1"/>
    <col min="1026" max="1026" width="17.5703125" style="1" customWidth="1"/>
    <col min="1027" max="1027" width="0" style="1" hidden="1" customWidth="1"/>
    <col min="1028" max="1028" width="3.85546875" style="1" customWidth="1"/>
    <col min="1029" max="1277" width="9.140625" style="1"/>
    <col min="1278" max="1278" width="5.28515625" style="1" customWidth="1"/>
    <col min="1279" max="1279" width="35.85546875" style="1" customWidth="1"/>
    <col min="1280" max="1280" width="18.140625" style="1" customWidth="1"/>
    <col min="1281" max="1281" width="12.85546875" style="1" customWidth="1"/>
    <col min="1282" max="1282" width="17.5703125" style="1" customWidth="1"/>
    <col min="1283" max="1283" width="0" style="1" hidden="1" customWidth="1"/>
    <col min="1284" max="1284" width="3.85546875" style="1" customWidth="1"/>
    <col min="1285" max="1533" width="9.140625" style="1"/>
    <col min="1534" max="1534" width="5.28515625" style="1" customWidth="1"/>
    <col min="1535" max="1535" width="35.85546875" style="1" customWidth="1"/>
    <col min="1536" max="1536" width="18.140625" style="1" customWidth="1"/>
    <col min="1537" max="1537" width="12.85546875" style="1" customWidth="1"/>
    <col min="1538" max="1538" width="17.5703125" style="1" customWidth="1"/>
    <col min="1539" max="1539" width="0" style="1" hidden="1" customWidth="1"/>
    <col min="1540" max="1540" width="3.85546875" style="1" customWidth="1"/>
    <col min="1541" max="1789" width="9.140625" style="1"/>
    <col min="1790" max="1790" width="5.28515625" style="1" customWidth="1"/>
    <col min="1791" max="1791" width="35.85546875" style="1" customWidth="1"/>
    <col min="1792" max="1792" width="18.140625" style="1" customWidth="1"/>
    <col min="1793" max="1793" width="12.85546875" style="1" customWidth="1"/>
    <col min="1794" max="1794" width="17.5703125" style="1" customWidth="1"/>
    <col min="1795" max="1795" width="0" style="1" hidden="1" customWidth="1"/>
    <col min="1796" max="1796" width="3.85546875" style="1" customWidth="1"/>
    <col min="1797" max="2045" width="9.140625" style="1"/>
    <col min="2046" max="2046" width="5.28515625" style="1" customWidth="1"/>
    <col min="2047" max="2047" width="35.85546875" style="1" customWidth="1"/>
    <col min="2048" max="2048" width="18.140625" style="1" customWidth="1"/>
    <col min="2049" max="2049" width="12.85546875" style="1" customWidth="1"/>
    <col min="2050" max="2050" width="17.5703125" style="1" customWidth="1"/>
    <col min="2051" max="2051" width="0" style="1" hidden="1" customWidth="1"/>
    <col min="2052" max="2052" width="3.85546875" style="1" customWidth="1"/>
    <col min="2053" max="2301" width="9.140625" style="1"/>
    <col min="2302" max="2302" width="5.28515625" style="1" customWidth="1"/>
    <col min="2303" max="2303" width="35.85546875" style="1" customWidth="1"/>
    <col min="2304" max="2304" width="18.140625" style="1" customWidth="1"/>
    <col min="2305" max="2305" width="12.85546875" style="1" customWidth="1"/>
    <col min="2306" max="2306" width="17.5703125" style="1" customWidth="1"/>
    <col min="2307" max="2307" width="0" style="1" hidden="1" customWidth="1"/>
    <col min="2308" max="2308" width="3.85546875" style="1" customWidth="1"/>
    <col min="2309" max="2557" width="9.140625" style="1"/>
    <col min="2558" max="2558" width="5.28515625" style="1" customWidth="1"/>
    <col min="2559" max="2559" width="35.85546875" style="1" customWidth="1"/>
    <col min="2560" max="2560" width="18.140625" style="1" customWidth="1"/>
    <col min="2561" max="2561" width="12.85546875" style="1" customWidth="1"/>
    <col min="2562" max="2562" width="17.5703125" style="1" customWidth="1"/>
    <col min="2563" max="2563" width="0" style="1" hidden="1" customWidth="1"/>
    <col min="2564" max="2564" width="3.85546875" style="1" customWidth="1"/>
    <col min="2565" max="2813" width="9.140625" style="1"/>
    <col min="2814" max="2814" width="5.28515625" style="1" customWidth="1"/>
    <col min="2815" max="2815" width="35.85546875" style="1" customWidth="1"/>
    <col min="2816" max="2816" width="18.140625" style="1" customWidth="1"/>
    <col min="2817" max="2817" width="12.85546875" style="1" customWidth="1"/>
    <col min="2818" max="2818" width="17.5703125" style="1" customWidth="1"/>
    <col min="2819" max="2819" width="0" style="1" hidden="1" customWidth="1"/>
    <col min="2820" max="2820" width="3.85546875" style="1" customWidth="1"/>
    <col min="2821" max="3069" width="9.140625" style="1"/>
    <col min="3070" max="3070" width="5.28515625" style="1" customWidth="1"/>
    <col min="3071" max="3071" width="35.85546875" style="1" customWidth="1"/>
    <col min="3072" max="3072" width="18.140625" style="1" customWidth="1"/>
    <col min="3073" max="3073" width="12.85546875" style="1" customWidth="1"/>
    <col min="3074" max="3074" width="17.5703125" style="1" customWidth="1"/>
    <col min="3075" max="3075" width="0" style="1" hidden="1" customWidth="1"/>
    <col min="3076" max="3076" width="3.85546875" style="1" customWidth="1"/>
    <col min="3077" max="3325" width="9.140625" style="1"/>
    <col min="3326" max="3326" width="5.28515625" style="1" customWidth="1"/>
    <col min="3327" max="3327" width="35.85546875" style="1" customWidth="1"/>
    <col min="3328" max="3328" width="18.140625" style="1" customWidth="1"/>
    <col min="3329" max="3329" width="12.85546875" style="1" customWidth="1"/>
    <col min="3330" max="3330" width="17.5703125" style="1" customWidth="1"/>
    <col min="3331" max="3331" width="0" style="1" hidden="1" customWidth="1"/>
    <col min="3332" max="3332" width="3.85546875" style="1" customWidth="1"/>
    <col min="3333" max="3581" width="9.140625" style="1"/>
    <col min="3582" max="3582" width="5.28515625" style="1" customWidth="1"/>
    <col min="3583" max="3583" width="35.85546875" style="1" customWidth="1"/>
    <col min="3584" max="3584" width="18.140625" style="1" customWidth="1"/>
    <col min="3585" max="3585" width="12.85546875" style="1" customWidth="1"/>
    <col min="3586" max="3586" width="17.5703125" style="1" customWidth="1"/>
    <col min="3587" max="3587" width="0" style="1" hidden="1" customWidth="1"/>
    <col min="3588" max="3588" width="3.85546875" style="1" customWidth="1"/>
    <col min="3589" max="3837" width="9.140625" style="1"/>
    <col min="3838" max="3838" width="5.28515625" style="1" customWidth="1"/>
    <col min="3839" max="3839" width="35.85546875" style="1" customWidth="1"/>
    <col min="3840" max="3840" width="18.140625" style="1" customWidth="1"/>
    <col min="3841" max="3841" width="12.85546875" style="1" customWidth="1"/>
    <col min="3842" max="3842" width="17.5703125" style="1" customWidth="1"/>
    <col min="3843" max="3843" width="0" style="1" hidden="1" customWidth="1"/>
    <col min="3844" max="3844" width="3.85546875" style="1" customWidth="1"/>
    <col min="3845" max="4093" width="9.140625" style="1"/>
    <col min="4094" max="4094" width="5.28515625" style="1" customWidth="1"/>
    <col min="4095" max="4095" width="35.85546875" style="1" customWidth="1"/>
    <col min="4096" max="4096" width="18.140625" style="1" customWidth="1"/>
    <col min="4097" max="4097" width="12.85546875" style="1" customWidth="1"/>
    <col min="4098" max="4098" width="17.5703125" style="1" customWidth="1"/>
    <col min="4099" max="4099" width="0" style="1" hidden="1" customWidth="1"/>
    <col min="4100" max="4100" width="3.85546875" style="1" customWidth="1"/>
    <col min="4101" max="4349" width="9.140625" style="1"/>
    <col min="4350" max="4350" width="5.28515625" style="1" customWidth="1"/>
    <col min="4351" max="4351" width="35.85546875" style="1" customWidth="1"/>
    <col min="4352" max="4352" width="18.140625" style="1" customWidth="1"/>
    <col min="4353" max="4353" width="12.85546875" style="1" customWidth="1"/>
    <col min="4354" max="4354" width="17.5703125" style="1" customWidth="1"/>
    <col min="4355" max="4355" width="0" style="1" hidden="1" customWidth="1"/>
    <col min="4356" max="4356" width="3.85546875" style="1" customWidth="1"/>
    <col min="4357" max="4605" width="9.140625" style="1"/>
    <col min="4606" max="4606" width="5.28515625" style="1" customWidth="1"/>
    <col min="4607" max="4607" width="35.85546875" style="1" customWidth="1"/>
    <col min="4608" max="4608" width="18.140625" style="1" customWidth="1"/>
    <col min="4609" max="4609" width="12.85546875" style="1" customWidth="1"/>
    <col min="4610" max="4610" width="17.5703125" style="1" customWidth="1"/>
    <col min="4611" max="4611" width="0" style="1" hidden="1" customWidth="1"/>
    <col min="4612" max="4612" width="3.85546875" style="1" customWidth="1"/>
    <col min="4613" max="4861" width="9.140625" style="1"/>
    <col min="4862" max="4862" width="5.28515625" style="1" customWidth="1"/>
    <col min="4863" max="4863" width="35.85546875" style="1" customWidth="1"/>
    <col min="4864" max="4864" width="18.140625" style="1" customWidth="1"/>
    <col min="4865" max="4865" width="12.85546875" style="1" customWidth="1"/>
    <col min="4866" max="4866" width="17.5703125" style="1" customWidth="1"/>
    <col min="4867" max="4867" width="0" style="1" hidden="1" customWidth="1"/>
    <col min="4868" max="4868" width="3.85546875" style="1" customWidth="1"/>
    <col min="4869" max="5117" width="9.140625" style="1"/>
    <col min="5118" max="5118" width="5.28515625" style="1" customWidth="1"/>
    <col min="5119" max="5119" width="35.85546875" style="1" customWidth="1"/>
    <col min="5120" max="5120" width="18.140625" style="1" customWidth="1"/>
    <col min="5121" max="5121" width="12.85546875" style="1" customWidth="1"/>
    <col min="5122" max="5122" width="17.5703125" style="1" customWidth="1"/>
    <col min="5123" max="5123" width="0" style="1" hidden="1" customWidth="1"/>
    <col min="5124" max="5124" width="3.85546875" style="1" customWidth="1"/>
    <col min="5125" max="5373" width="9.140625" style="1"/>
    <col min="5374" max="5374" width="5.28515625" style="1" customWidth="1"/>
    <col min="5375" max="5375" width="35.85546875" style="1" customWidth="1"/>
    <col min="5376" max="5376" width="18.140625" style="1" customWidth="1"/>
    <col min="5377" max="5377" width="12.85546875" style="1" customWidth="1"/>
    <col min="5378" max="5378" width="17.5703125" style="1" customWidth="1"/>
    <col min="5379" max="5379" width="0" style="1" hidden="1" customWidth="1"/>
    <col min="5380" max="5380" width="3.85546875" style="1" customWidth="1"/>
    <col min="5381" max="5629" width="9.140625" style="1"/>
    <col min="5630" max="5630" width="5.28515625" style="1" customWidth="1"/>
    <col min="5631" max="5631" width="35.85546875" style="1" customWidth="1"/>
    <col min="5632" max="5632" width="18.140625" style="1" customWidth="1"/>
    <col min="5633" max="5633" width="12.85546875" style="1" customWidth="1"/>
    <col min="5634" max="5634" width="17.5703125" style="1" customWidth="1"/>
    <col min="5635" max="5635" width="0" style="1" hidden="1" customWidth="1"/>
    <col min="5636" max="5636" width="3.85546875" style="1" customWidth="1"/>
    <col min="5637" max="5885" width="9.140625" style="1"/>
    <col min="5886" max="5886" width="5.28515625" style="1" customWidth="1"/>
    <col min="5887" max="5887" width="35.85546875" style="1" customWidth="1"/>
    <col min="5888" max="5888" width="18.140625" style="1" customWidth="1"/>
    <col min="5889" max="5889" width="12.85546875" style="1" customWidth="1"/>
    <col min="5890" max="5890" width="17.5703125" style="1" customWidth="1"/>
    <col min="5891" max="5891" width="0" style="1" hidden="1" customWidth="1"/>
    <col min="5892" max="5892" width="3.85546875" style="1" customWidth="1"/>
    <col min="5893" max="6141" width="9.140625" style="1"/>
    <col min="6142" max="6142" width="5.28515625" style="1" customWidth="1"/>
    <col min="6143" max="6143" width="35.85546875" style="1" customWidth="1"/>
    <col min="6144" max="6144" width="18.140625" style="1" customWidth="1"/>
    <col min="6145" max="6145" width="12.85546875" style="1" customWidth="1"/>
    <col min="6146" max="6146" width="17.5703125" style="1" customWidth="1"/>
    <col min="6147" max="6147" width="0" style="1" hidden="1" customWidth="1"/>
    <col min="6148" max="6148" width="3.85546875" style="1" customWidth="1"/>
    <col min="6149" max="6397" width="9.140625" style="1"/>
    <col min="6398" max="6398" width="5.28515625" style="1" customWidth="1"/>
    <col min="6399" max="6399" width="35.85546875" style="1" customWidth="1"/>
    <col min="6400" max="6400" width="18.140625" style="1" customWidth="1"/>
    <col min="6401" max="6401" width="12.85546875" style="1" customWidth="1"/>
    <col min="6402" max="6402" width="17.5703125" style="1" customWidth="1"/>
    <col min="6403" max="6403" width="0" style="1" hidden="1" customWidth="1"/>
    <col min="6404" max="6404" width="3.85546875" style="1" customWidth="1"/>
    <col min="6405" max="6653" width="9.140625" style="1"/>
    <col min="6654" max="6654" width="5.28515625" style="1" customWidth="1"/>
    <col min="6655" max="6655" width="35.85546875" style="1" customWidth="1"/>
    <col min="6656" max="6656" width="18.140625" style="1" customWidth="1"/>
    <col min="6657" max="6657" width="12.85546875" style="1" customWidth="1"/>
    <col min="6658" max="6658" width="17.5703125" style="1" customWidth="1"/>
    <col min="6659" max="6659" width="0" style="1" hidden="1" customWidth="1"/>
    <col min="6660" max="6660" width="3.85546875" style="1" customWidth="1"/>
    <col min="6661" max="6909" width="9.140625" style="1"/>
    <col min="6910" max="6910" width="5.28515625" style="1" customWidth="1"/>
    <col min="6911" max="6911" width="35.85546875" style="1" customWidth="1"/>
    <col min="6912" max="6912" width="18.140625" style="1" customWidth="1"/>
    <col min="6913" max="6913" width="12.85546875" style="1" customWidth="1"/>
    <col min="6914" max="6914" width="17.5703125" style="1" customWidth="1"/>
    <col min="6915" max="6915" width="0" style="1" hidden="1" customWidth="1"/>
    <col min="6916" max="6916" width="3.85546875" style="1" customWidth="1"/>
    <col min="6917" max="7165" width="9.140625" style="1"/>
    <col min="7166" max="7166" width="5.28515625" style="1" customWidth="1"/>
    <col min="7167" max="7167" width="35.85546875" style="1" customWidth="1"/>
    <col min="7168" max="7168" width="18.140625" style="1" customWidth="1"/>
    <col min="7169" max="7169" width="12.85546875" style="1" customWidth="1"/>
    <col min="7170" max="7170" width="17.5703125" style="1" customWidth="1"/>
    <col min="7171" max="7171" width="0" style="1" hidden="1" customWidth="1"/>
    <col min="7172" max="7172" width="3.85546875" style="1" customWidth="1"/>
    <col min="7173" max="7421" width="9.140625" style="1"/>
    <col min="7422" max="7422" width="5.28515625" style="1" customWidth="1"/>
    <col min="7423" max="7423" width="35.85546875" style="1" customWidth="1"/>
    <col min="7424" max="7424" width="18.140625" style="1" customWidth="1"/>
    <col min="7425" max="7425" width="12.85546875" style="1" customWidth="1"/>
    <col min="7426" max="7426" width="17.5703125" style="1" customWidth="1"/>
    <col min="7427" max="7427" width="0" style="1" hidden="1" customWidth="1"/>
    <col min="7428" max="7428" width="3.85546875" style="1" customWidth="1"/>
    <col min="7429" max="7677" width="9.140625" style="1"/>
    <col min="7678" max="7678" width="5.28515625" style="1" customWidth="1"/>
    <col min="7679" max="7679" width="35.85546875" style="1" customWidth="1"/>
    <col min="7680" max="7680" width="18.140625" style="1" customWidth="1"/>
    <col min="7681" max="7681" width="12.85546875" style="1" customWidth="1"/>
    <col min="7682" max="7682" width="17.5703125" style="1" customWidth="1"/>
    <col min="7683" max="7683" width="0" style="1" hidden="1" customWidth="1"/>
    <col min="7684" max="7684" width="3.85546875" style="1" customWidth="1"/>
    <col min="7685" max="7933" width="9.140625" style="1"/>
    <col min="7934" max="7934" width="5.28515625" style="1" customWidth="1"/>
    <col min="7935" max="7935" width="35.85546875" style="1" customWidth="1"/>
    <col min="7936" max="7936" width="18.140625" style="1" customWidth="1"/>
    <col min="7937" max="7937" width="12.85546875" style="1" customWidth="1"/>
    <col min="7938" max="7938" width="17.5703125" style="1" customWidth="1"/>
    <col min="7939" max="7939" width="0" style="1" hidden="1" customWidth="1"/>
    <col min="7940" max="7940" width="3.85546875" style="1" customWidth="1"/>
    <col min="7941" max="8189" width="9.140625" style="1"/>
    <col min="8190" max="8190" width="5.28515625" style="1" customWidth="1"/>
    <col min="8191" max="8191" width="35.85546875" style="1" customWidth="1"/>
    <col min="8192" max="8192" width="18.140625" style="1" customWidth="1"/>
    <col min="8193" max="8193" width="12.85546875" style="1" customWidth="1"/>
    <col min="8194" max="8194" width="17.5703125" style="1" customWidth="1"/>
    <col min="8195" max="8195" width="0" style="1" hidden="1" customWidth="1"/>
    <col min="8196" max="8196" width="3.85546875" style="1" customWidth="1"/>
    <col min="8197" max="8445" width="9.140625" style="1"/>
    <col min="8446" max="8446" width="5.28515625" style="1" customWidth="1"/>
    <col min="8447" max="8447" width="35.85546875" style="1" customWidth="1"/>
    <col min="8448" max="8448" width="18.140625" style="1" customWidth="1"/>
    <col min="8449" max="8449" width="12.85546875" style="1" customWidth="1"/>
    <col min="8450" max="8450" width="17.5703125" style="1" customWidth="1"/>
    <col min="8451" max="8451" width="0" style="1" hidden="1" customWidth="1"/>
    <col min="8452" max="8452" width="3.85546875" style="1" customWidth="1"/>
    <col min="8453" max="8701" width="9.140625" style="1"/>
    <col min="8702" max="8702" width="5.28515625" style="1" customWidth="1"/>
    <col min="8703" max="8703" width="35.85546875" style="1" customWidth="1"/>
    <col min="8704" max="8704" width="18.140625" style="1" customWidth="1"/>
    <col min="8705" max="8705" width="12.85546875" style="1" customWidth="1"/>
    <col min="8706" max="8706" width="17.5703125" style="1" customWidth="1"/>
    <col min="8707" max="8707" width="0" style="1" hidden="1" customWidth="1"/>
    <col min="8708" max="8708" width="3.85546875" style="1" customWidth="1"/>
    <col min="8709" max="8957" width="9.140625" style="1"/>
    <col min="8958" max="8958" width="5.28515625" style="1" customWidth="1"/>
    <col min="8959" max="8959" width="35.85546875" style="1" customWidth="1"/>
    <col min="8960" max="8960" width="18.140625" style="1" customWidth="1"/>
    <col min="8961" max="8961" width="12.85546875" style="1" customWidth="1"/>
    <col min="8962" max="8962" width="17.5703125" style="1" customWidth="1"/>
    <col min="8963" max="8963" width="0" style="1" hidden="1" customWidth="1"/>
    <col min="8964" max="8964" width="3.85546875" style="1" customWidth="1"/>
    <col min="8965" max="9213" width="9.140625" style="1"/>
    <col min="9214" max="9214" width="5.28515625" style="1" customWidth="1"/>
    <col min="9215" max="9215" width="35.85546875" style="1" customWidth="1"/>
    <col min="9216" max="9216" width="18.140625" style="1" customWidth="1"/>
    <col min="9217" max="9217" width="12.85546875" style="1" customWidth="1"/>
    <col min="9218" max="9218" width="17.5703125" style="1" customWidth="1"/>
    <col min="9219" max="9219" width="0" style="1" hidden="1" customWidth="1"/>
    <col min="9220" max="9220" width="3.85546875" style="1" customWidth="1"/>
    <col min="9221" max="9469" width="9.140625" style="1"/>
    <col min="9470" max="9470" width="5.28515625" style="1" customWidth="1"/>
    <col min="9471" max="9471" width="35.85546875" style="1" customWidth="1"/>
    <col min="9472" max="9472" width="18.140625" style="1" customWidth="1"/>
    <col min="9473" max="9473" width="12.85546875" style="1" customWidth="1"/>
    <col min="9474" max="9474" width="17.5703125" style="1" customWidth="1"/>
    <col min="9475" max="9475" width="0" style="1" hidden="1" customWidth="1"/>
    <col min="9476" max="9476" width="3.85546875" style="1" customWidth="1"/>
    <col min="9477" max="9725" width="9.140625" style="1"/>
    <col min="9726" max="9726" width="5.28515625" style="1" customWidth="1"/>
    <col min="9727" max="9727" width="35.85546875" style="1" customWidth="1"/>
    <col min="9728" max="9728" width="18.140625" style="1" customWidth="1"/>
    <col min="9729" max="9729" width="12.85546875" style="1" customWidth="1"/>
    <col min="9730" max="9730" width="17.5703125" style="1" customWidth="1"/>
    <col min="9731" max="9731" width="0" style="1" hidden="1" customWidth="1"/>
    <col min="9732" max="9732" width="3.85546875" style="1" customWidth="1"/>
    <col min="9733" max="9981" width="9.140625" style="1"/>
    <col min="9982" max="9982" width="5.28515625" style="1" customWidth="1"/>
    <col min="9983" max="9983" width="35.85546875" style="1" customWidth="1"/>
    <col min="9984" max="9984" width="18.140625" style="1" customWidth="1"/>
    <col min="9985" max="9985" width="12.85546875" style="1" customWidth="1"/>
    <col min="9986" max="9986" width="17.5703125" style="1" customWidth="1"/>
    <col min="9987" max="9987" width="0" style="1" hidden="1" customWidth="1"/>
    <col min="9988" max="9988" width="3.85546875" style="1" customWidth="1"/>
    <col min="9989" max="10237" width="9.140625" style="1"/>
    <col min="10238" max="10238" width="5.28515625" style="1" customWidth="1"/>
    <col min="10239" max="10239" width="35.85546875" style="1" customWidth="1"/>
    <col min="10240" max="10240" width="18.140625" style="1" customWidth="1"/>
    <col min="10241" max="10241" width="12.85546875" style="1" customWidth="1"/>
    <col min="10242" max="10242" width="17.5703125" style="1" customWidth="1"/>
    <col min="10243" max="10243" width="0" style="1" hidden="1" customWidth="1"/>
    <col min="10244" max="10244" width="3.85546875" style="1" customWidth="1"/>
    <col min="10245" max="10493" width="9.140625" style="1"/>
    <col min="10494" max="10494" width="5.28515625" style="1" customWidth="1"/>
    <col min="10495" max="10495" width="35.85546875" style="1" customWidth="1"/>
    <col min="10496" max="10496" width="18.140625" style="1" customWidth="1"/>
    <col min="10497" max="10497" width="12.85546875" style="1" customWidth="1"/>
    <col min="10498" max="10498" width="17.5703125" style="1" customWidth="1"/>
    <col min="10499" max="10499" width="0" style="1" hidden="1" customWidth="1"/>
    <col min="10500" max="10500" width="3.85546875" style="1" customWidth="1"/>
    <col min="10501" max="10749" width="9.140625" style="1"/>
    <col min="10750" max="10750" width="5.28515625" style="1" customWidth="1"/>
    <col min="10751" max="10751" width="35.85546875" style="1" customWidth="1"/>
    <col min="10752" max="10752" width="18.140625" style="1" customWidth="1"/>
    <col min="10753" max="10753" width="12.85546875" style="1" customWidth="1"/>
    <col min="10754" max="10754" width="17.5703125" style="1" customWidth="1"/>
    <col min="10755" max="10755" width="0" style="1" hidden="1" customWidth="1"/>
    <col min="10756" max="10756" width="3.85546875" style="1" customWidth="1"/>
    <col min="10757" max="11005" width="9.140625" style="1"/>
    <col min="11006" max="11006" width="5.28515625" style="1" customWidth="1"/>
    <col min="11007" max="11007" width="35.85546875" style="1" customWidth="1"/>
    <col min="11008" max="11008" width="18.140625" style="1" customWidth="1"/>
    <col min="11009" max="11009" width="12.85546875" style="1" customWidth="1"/>
    <col min="11010" max="11010" width="17.5703125" style="1" customWidth="1"/>
    <col min="11011" max="11011" width="0" style="1" hidden="1" customWidth="1"/>
    <col min="11012" max="11012" width="3.85546875" style="1" customWidth="1"/>
    <col min="11013" max="11261" width="9.140625" style="1"/>
    <col min="11262" max="11262" width="5.28515625" style="1" customWidth="1"/>
    <col min="11263" max="11263" width="35.85546875" style="1" customWidth="1"/>
    <col min="11264" max="11264" width="18.140625" style="1" customWidth="1"/>
    <col min="11265" max="11265" width="12.85546875" style="1" customWidth="1"/>
    <col min="11266" max="11266" width="17.5703125" style="1" customWidth="1"/>
    <col min="11267" max="11267" width="0" style="1" hidden="1" customWidth="1"/>
    <col min="11268" max="11268" width="3.85546875" style="1" customWidth="1"/>
    <col min="11269" max="11517" width="9.140625" style="1"/>
    <col min="11518" max="11518" width="5.28515625" style="1" customWidth="1"/>
    <col min="11519" max="11519" width="35.85546875" style="1" customWidth="1"/>
    <col min="11520" max="11520" width="18.140625" style="1" customWidth="1"/>
    <col min="11521" max="11521" width="12.85546875" style="1" customWidth="1"/>
    <col min="11522" max="11522" width="17.5703125" style="1" customWidth="1"/>
    <col min="11523" max="11523" width="0" style="1" hidden="1" customWidth="1"/>
    <col min="11524" max="11524" width="3.85546875" style="1" customWidth="1"/>
    <col min="11525" max="11773" width="9.140625" style="1"/>
    <col min="11774" max="11774" width="5.28515625" style="1" customWidth="1"/>
    <col min="11775" max="11775" width="35.85546875" style="1" customWidth="1"/>
    <col min="11776" max="11776" width="18.140625" style="1" customWidth="1"/>
    <col min="11777" max="11777" width="12.85546875" style="1" customWidth="1"/>
    <col min="11778" max="11778" width="17.5703125" style="1" customWidth="1"/>
    <col min="11779" max="11779" width="0" style="1" hidden="1" customWidth="1"/>
    <col min="11780" max="11780" width="3.85546875" style="1" customWidth="1"/>
    <col min="11781" max="12029" width="9.140625" style="1"/>
    <col min="12030" max="12030" width="5.28515625" style="1" customWidth="1"/>
    <col min="12031" max="12031" width="35.85546875" style="1" customWidth="1"/>
    <col min="12032" max="12032" width="18.140625" style="1" customWidth="1"/>
    <col min="12033" max="12033" width="12.85546875" style="1" customWidth="1"/>
    <col min="12034" max="12034" width="17.5703125" style="1" customWidth="1"/>
    <col min="12035" max="12035" width="0" style="1" hidden="1" customWidth="1"/>
    <col min="12036" max="12036" width="3.85546875" style="1" customWidth="1"/>
    <col min="12037" max="12285" width="9.140625" style="1"/>
    <col min="12286" max="12286" width="5.28515625" style="1" customWidth="1"/>
    <col min="12287" max="12287" width="35.85546875" style="1" customWidth="1"/>
    <col min="12288" max="12288" width="18.140625" style="1" customWidth="1"/>
    <col min="12289" max="12289" width="12.85546875" style="1" customWidth="1"/>
    <col min="12290" max="12290" width="17.5703125" style="1" customWidth="1"/>
    <col min="12291" max="12291" width="0" style="1" hidden="1" customWidth="1"/>
    <col min="12292" max="12292" width="3.85546875" style="1" customWidth="1"/>
    <col min="12293" max="12541" width="9.140625" style="1"/>
    <col min="12542" max="12542" width="5.28515625" style="1" customWidth="1"/>
    <col min="12543" max="12543" width="35.85546875" style="1" customWidth="1"/>
    <col min="12544" max="12544" width="18.140625" style="1" customWidth="1"/>
    <col min="12545" max="12545" width="12.85546875" style="1" customWidth="1"/>
    <col min="12546" max="12546" width="17.5703125" style="1" customWidth="1"/>
    <col min="12547" max="12547" width="0" style="1" hidden="1" customWidth="1"/>
    <col min="12548" max="12548" width="3.85546875" style="1" customWidth="1"/>
    <col min="12549" max="12797" width="9.140625" style="1"/>
    <col min="12798" max="12798" width="5.28515625" style="1" customWidth="1"/>
    <col min="12799" max="12799" width="35.85546875" style="1" customWidth="1"/>
    <col min="12800" max="12800" width="18.140625" style="1" customWidth="1"/>
    <col min="12801" max="12801" width="12.85546875" style="1" customWidth="1"/>
    <col min="12802" max="12802" width="17.5703125" style="1" customWidth="1"/>
    <col min="12803" max="12803" width="0" style="1" hidden="1" customWidth="1"/>
    <col min="12804" max="12804" width="3.85546875" style="1" customWidth="1"/>
    <col min="12805" max="13053" width="9.140625" style="1"/>
    <col min="13054" max="13054" width="5.28515625" style="1" customWidth="1"/>
    <col min="13055" max="13055" width="35.85546875" style="1" customWidth="1"/>
    <col min="13056" max="13056" width="18.140625" style="1" customWidth="1"/>
    <col min="13057" max="13057" width="12.85546875" style="1" customWidth="1"/>
    <col min="13058" max="13058" width="17.5703125" style="1" customWidth="1"/>
    <col min="13059" max="13059" width="0" style="1" hidden="1" customWidth="1"/>
    <col min="13060" max="13060" width="3.85546875" style="1" customWidth="1"/>
    <col min="13061" max="13309" width="9.140625" style="1"/>
    <col min="13310" max="13310" width="5.28515625" style="1" customWidth="1"/>
    <col min="13311" max="13311" width="35.85546875" style="1" customWidth="1"/>
    <col min="13312" max="13312" width="18.140625" style="1" customWidth="1"/>
    <col min="13313" max="13313" width="12.85546875" style="1" customWidth="1"/>
    <col min="13314" max="13314" width="17.5703125" style="1" customWidth="1"/>
    <col min="13315" max="13315" width="0" style="1" hidden="1" customWidth="1"/>
    <col min="13316" max="13316" width="3.85546875" style="1" customWidth="1"/>
    <col min="13317" max="13565" width="9.140625" style="1"/>
    <col min="13566" max="13566" width="5.28515625" style="1" customWidth="1"/>
    <col min="13567" max="13567" width="35.85546875" style="1" customWidth="1"/>
    <col min="13568" max="13568" width="18.140625" style="1" customWidth="1"/>
    <col min="13569" max="13569" width="12.85546875" style="1" customWidth="1"/>
    <col min="13570" max="13570" width="17.5703125" style="1" customWidth="1"/>
    <col min="13571" max="13571" width="0" style="1" hidden="1" customWidth="1"/>
    <col min="13572" max="13572" width="3.85546875" style="1" customWidth="1"/>
    <col min="13573" max="13821" width="9.140625" style="1"/>
    <col min="13822" max="13822" width="5.28515625" style="1" customWidth="1"/>
    <col min="13823" max="13823" width="35.85546875" style="1" customWidth="1"/>
    <col min="13824" max="13824" width="18.140625" style="1" customWidth="1"/>
    <col min="13825" max="13825" width="12.85546875" style="1" customWidth="1"/>
    <col min="13826" max="13826" width="17.5703125" style="1" customWidth="1"/>
    <col min="13827" max="13827" width="0" style="1" hidden="1" customWidth="1"/>
    <col min="13828" max="13828" width="3.85546875" style="1" customWidth="1"/>
    <col min="13829" max="14077" width="9.140625" style="1"/>
    <col min="14078" max="14078" width="5.28515625" style="1" customWidth="1"/>
    <col min="14079" max="14079" width="35.85546875" style="1" customWidth="1"/>
    <col min="14080" max="14080" width="18.140625" style="1" customWidth="1"/>
    <col min="14081" max="14081" width="12.85546875" style="1" customWidth="1"/>
    <col min="14082" max="14082" width="17.5703125" style="1" customWidth="1"/>
    <col min="14083" max="14083" width="0" style="1" hidden="1" customWidth="1"/>
    <col min="14084" max="14084" width="3.85546875" style="1" customWidth="1"/>
    <col min="14085" max="14333" width="9.140625" style="1"/>
    <col min="14334" max="14334" width="5.28515625" style="1" customWidth="1"/>
    <col min="14335" max="14335" width="35.85546875" style="1" customWidth="1"/>
    <col min="14336" max="14336" width="18.140625" style="1" customWidth="1"/>
    <col min="14337" max="14337" width="12.85546875" style="1" customWidth="1"/>
    <col min="14338" max="14338" width="17.5703125" style="1" customWidth="1"/>
    <col min="14339" max="14339" width="0" style="1" hidden="1" customWidth="1"/>
    <col min="14340" max="14340" width="3.85546875" style="1" customWidth="1"/>
    <col min="14341" max="14589" width="9.140625" style="1"/>
    <col min="14590" max="14590" width="5.28515625" style="1" customWidth="1"/>
    <col min="14591" max="14591" width="35.85546875" style="1" customWidth="1"/>
    <col min="14592" max="14592" width="18.140625" style="1" customWidth="1"/>
    <col min="14593" max="14593" width="12.85546875" style="1" customWidth="1"/>
    <col min="14594" max="14594" width="17.5703125" style="1" customWidth="1"/>
    <col min="14595" max="14595" width="0" style="1" hidden="1" customWidth="1"/>
    <col min="14596" max="14596" width="3.85546875" style="1" customWidth="1"/>
    <col min="14597" max="14845" width="9.140625" style="1"/>
    <col min="14846" max="14846" width="5.28515625" style="1" customWidth="1"/>
    <col min="14847" max="14847" width="35.85546875" style="1" customWidth="1"/>
    <col min="14848" max="14848" width="18.140625" style="1" customWidth="1"/>
    <col min="14849" max="14849" width="12.85546875" style="1" customWidth="1"/>
    <col min="14850" max="14850" width="17.5703125" style="1" customWidth="1"/>
    <col min="14851" max="14851" width="0" style="1" hidden="1" customWidth="1"/>
    <col min="14852" max="14852" width="3.85546875" style="1" customWidth="1"/>
    <col min="14853" max="15101" width="9.140625" style="1"/>
    <col min="15102" max="15102" width="5.28515625" style="1" customWidth="1"/>
    <col min="15103" max="15103" width="35.85546875" style="1" customWidth="1"/>
    <col min="15104" max="15104" width="18.140625" style="1" customWidth="1"/>
    <col min="15105" max="15105" width="12.85546875" style="1" customWidth="1"/>
    <col min="15106" max="15106" width="17.5703125" style="1" customWidth="1"/>
    <col min="15107" max="15107" width="0" style="1" hidden="1" customWidth="1"/>
    <col min="15108" max="15108" width="3.85546875" style="1" customWidth="1"/>
    <col min="15109" max="15357" width="9.140625" style="1"/>
    <col min="15358" max="15358" width="5.28515625" style="1" customWidth="1"/>
    <col min="15359" max="15359" width="35.85546875" style="1" customWidth="1"/>
    <col min="15360" max="15360" width="18.140625" style="1" customWidth="1"/>
    <col min="15361" max="15361" width="12.85546875" style="1" customWidth="1"/>
    <col min="15362" max="15362" width="17.5703125" style="1" customWidth="1"/>
    <col min="15363" max="15363" width="0" style="1" hidden="1" customWidth="1"/>
    <col min="15364" max="15364" width="3.85546875" style="1" customWidth="1"/>
    <col min="15365" max="15613" width="9.140625" style="1"/>
    <col min="15614" max="15614" width="5.28515625" style="1" customWidth="1"/>
    <col min="15615" max="15615" width="35.85546875" style="1" customWidth="1"/>
    <col min="15616" max="15616" width="18.140625" style="1" customWidth="1"/>
    <col min="15617" max="15617" width="12.85546875" style="1" customWidth="1"/>
    <col min="15618" max="15618" width="17.5703125" style="1" customWidth="1"/>
    <col min="15619" max="15619" width="0" style="1" hidden="1" customWidth="1"/>
    <col min="15620" max="15620" width="3.85546875" style="1" customWidth="1"/>
    <col min="15621" max="15869" width="9.140625" style="1"/>
    <col min="15870" max="15870" width="5.28515625" style="1" customWidth="1"/>
    <col min="15871" max="15871" width="35.85546875" style="1" customWidth="1"/>
    <col min="15872" max="15872" width="18.140625" style="1" customWidth="1"/>
    <col min="15873" max="15873" width="12.85546875" style="1" customWidth="1"/>
    <col min="15874" max="15874" width="17.5703125" style="1" customWidth="1"/>
    <col min="15875" max="15875" width="0" style="1" hidden="1" customWidth="1"/>
    <col min="15876" max="15876" width="3.85546875" style="1" customWidth="1"/>
    <col min="15877" max="16125" width="9.140625" style="1"/>
    <col min="16126" max="16126" width="5.28515625" style="1" customWidth="1"/>
    <col min="16127" max="16127" width="35.85546875" style="1" customWidth="1"/>
    <col min="16128" max="16128" width="18.140625" style="1" customWidth="1"/>
    <col min="16129" max="16129" width="12.85546875" style="1" customWidth="1"/>
    <col min="16130" max="16130" width="17.5703125" style="1" customWidth="1"/>
    <col min="16131" max="16131" width="0" style="1" hidden="1" customWidth="1"/>
    <col min="16132" max="16132" width="3.85546875" style="1" customWidth="1"/>
    <col min="16133" max="16384" width="9.140625" style="1"/>
  </cols>
  <sheetData>
    <row r="1" spans="1:6" x14ac:dyDescent="0.25">
      <c r="C1" s="239" t="s">
        <v>107</v>
      </c>
      <c r="D1" s="239"/>
      <c r="E1" s="239"/>
    </row>
    <row r="2" spans="1:6" s="48" customFormat="1" ht="13.5" customHeight="1" x14ac:dyDescent="0.25">
      <c r="A2" s="107"/>
      <c r="C2" s="232" t="s">
        <v>228</v>
      </c>
      <c r="D2" s="232"/>
      <c r="E2" s="232"/>
    </row>
    <row r="3" spans="1:6" s="48" customFormat="1" ht="13.5" customHeight="1" x14ac:dyDescent="0.25">
      <c r="A3" s="107"/>
      <c r="C3" s="233" t="s">
        <v>229</v>
      </c>
      <c r="D3" s="233"/>
      <c r="E3" s="233"/>
    </row>
    <row r="4" spans="1:6" s="21" customFormat="1" x14ac:dyDescent="0.2">
      <c r="C4" s="239"/>
      <c r="D4" s="239"/>
      <c r="E4" s="239"/>
    </row>
    <row r="5" spans="1:6" ht="19.5" customHeight="1" x14ac:dyDescent="0.25">
      <c r="C5" s="30"/>
      <c r="D5" s="30"/>
      <c r="E5" s="30"/>
    </row>
    <row r="6" spans="1:6" s="3" customFormat="1" ht="69.75" customHeight="1" x14ac:dyDescent="0.3">
      <c r="A6" s="246" t="s">
        <v>256</v>
      </c>
      <c r="B6" s="246"/>
      <c r="C6" s="246"/>
      <c r="D6" s="246"/>
      <c r="E6" s="246"/>
    </row>
    <row r="7" spans="1:6" s="3" customFormat="1" ht="12" customHeight="1" x14ac:dyDescent="0.3">
      <c r="A7" s="228"/>
      <c r="B7" s="228"/>
      <c r="C7" s="228"/>
      <c r="D7" s="228"/>
      <c r="E7" s="228"/>
    </row>
    <row r="8" spans="1:6" s="7" customFormat="1" ht="18.75" customHeight="1" x14ac:dyDescent="0.3">
      <c r="A8" s="5"/>
      <c r="B8" s="6" t="s">
        <v>230</v>
      </c>
      <c r="C8" s="5"/>
      <c r="D8" s="5"/>
      <c r="E8" s="5"/>
    </row>
    <row r="9" spans="1:6" s="7" customFormat="1" ht="23.25" customHeight="1" x14ac:dyDescent="0.3">
      <c r="A9" s="5"/>
      <c r="B9" s="241" t="s">
        <v>1</v>
      </c>
      <c r="C9" s="241"/>
      <c r="D9" s="241"/>
      <c r="E9" s="241"/>
    </row>
    <row r="10" spans="1:6" s="227" customFormat="1" ht="40.5" customHeight="1" x14ac:dyDescent="0.2">
      <c r="A10" s="8" t="s">
        <v>2</v>
      </c>
      <c r="B10" s="8" t="s">
        <v>3</v>
      </c>
      <c r="C10" s="8" t="s">
        <v>4</v>
      </c>
      <c r="D10" s="8" t="s">
        <v>5</v>
      </c>
      <c r="E10" s="8" t="s">
        <v>6</v>
      </c>
    </row>
    <row r="11" spans="1:6" s="13" customFormat="1" ht="23.25" customHeight="1" x14ac:dyDescent="0.2">
      <c r="A11" s="40">
        <v>1</v>
      </c>
      <c r="B11" s="10" t="s">
        <v>7</v>
      </c>
      <c r="C11" s="11">
        <v>1</v>
      </c>
      <c r="D11" s="12">
        <v>400000</v>
      </c>
      <c r="E11" s="12">
        <f>D11*C11</f>
        <v>400000</v>
      </c>
      <c r="F11" s="91"/>
    </row>
    <row r="12" spans="1:6" s="13" customFormat="1" ht="23.25" customHeight="1" x14ac:dyDescent="0.2">
      <c r="A12" s="40">
        <v>2</v>
      </c>
      <c r="B12" s="10" t="s">
        <v>77</v>
      </c>
      <c r="C12" s="11">
        <v>1</v>
      </c>
      <c r="D12" s="12">
        <v>280000</v>
      </c>
      <c r="E12" s="12">
        <f t="shared" ref="E12:E33" si="0">D12*C12</f>
        <v>280000</v>
      </c>
      <c r="F12" s="91"/>
    </row>
    <row r="13" spans="1:6" s="13" customFormat="1" ht="23.25" customHeight="1" x14ac:dyDescent="0.2">
      <c r="A13" s="40">
        <v>3</v>
      </c>
      <c r="B13" s="10" t="s">
        <v>13</v>
      </c>
      <c r="C13" s="11">
        <v>1</v>
      </c>
      <c r="D13" s="12">
        <v>270000</v>
      </c>
      <c r="E13" s="12">
        <f t="shared" si="0"/>
        <v>270000</v>
      </c>
      <c r="F13" s="91"/>
    </row>
    <row r="14" spans="1:6" s="13" customFormat="1" ht="23.25" customHeight="1" x14ac:dyDescent="0.2">
      <c r="A14" s="40">
        <v>4</v>
      </c>
      <c r="B14" s="10" t="s">
        <v>98</v>
      </c>
      <c r="C14" s="11">
        <v>1</v>
      </c>
      <c r="D14" s="12">
        <v>210000</v>
      </c>
      <c r="E14" s="12">
        <f t="shared" si="0"/>
        <v>210000</v>
      </c>
      <c r="F14" s="91"/>
    </row>
    <row r="15" spans="1:6" s="13" customFormat="1" ht="23.25" customHeight="1" x14ac:dyDescent="0.2">
      <c r="A15" s="40">
        <v>5</v>
      </c>
      <c r="B15" s="10" t="s">
        <v>78</v>
      </c>
      <c r="C15" s="11">
        <v>1</v>
      </c>
      <c r="D15" s="12">
        <v>200000</v>
      </c>
      <c r="E15" s="12">
        <f t="shared" si="0"/>
        <v>200000</v>
      </c>
      <c r="F15" s="91"/>
    </row>
    <row r="16" spans="1:6" s="13" customFormat="1" ht="23.25" customHeight="1" x14ac:dyDescent="0.2">
      <c r="A16" s="40">
        <v>6</v>
      </c>
      <c r="B16" s="10" t="s">
        <v>79</v>
      </c>
      <c r="C16" s="11">
        <v>1</v>
      </c>
      <c r="D16" s="12">
        <v>200000</v>
      </c>
      <c r="E16" s="12">
        <f t="shared" si="0"/>
        <v>200000</v>
      </c>
      <c r="F16" s="91"/>
    </row>
    <row r="17" spans="1:6" s="13" customFormat="1" ht="23.25" customHeight="1" x14ac:dyDescent="0.2">
      <c r="A17" s="40">
        <v>7</v>
      </c>
      <c r="B17" s="10" t="s">
        <v>80</v>
      </c>
      <c r="C17" s="11">
        <v>2</v>
      </c>
      <c r="D17" s="12">
        <v>250000</v>
      </c>
      <c r="E17" s="12">
        <f t="shared" si="0"/>
        <v>500000</v>
      </c>
      <c r="F17" s="91"/>
    </row>
    <row r="18" spans="1:6" s="13" customFormat="1" ht="23.25" customHeight="1" x14ac:dyDescent="0.2">
      <c r="A18" s="40">
        <v>8</v>
      </c>
      <c r="B18" s="10" t="s">
        <v>81</v>
      </c>
      <c r="C18" s="11">
        <v>1</v>
      </c>
      <c r="D18" s="12">
        <v>200000</v>
      </c>
      <c r="E18" s="12">
        <f t="shared" si="0"/>
        <v>200000</v>
      </c>
      <c r="F18" s="91"/>
    </row>
    <row r="19" spans="1:6" s="13" customFormat="1" ht="23.25" customHeight="1" x14ac:dyDescent="0.2">
      <c r="A19" s="40">
        <v>9</v>
      </c>
      <c r="B19" s="10" t="s">
        <v>82</v>
      </c>
      <c r="C19" s="11">
        <v>3</v>
      </c>
      <c r="D19" s="12">
        <v>162500</v>
      </c>
      <c r="E19" s="12">
        <f t="shared" si="0"/>
        <v>487500</v>
      </c>
      <c r="F19" s="91"/>
    </row>
    <row r="20" spans="1:6" s="13" customFormat="1" ht="23.25" customHeight="1" x14ac:dyDescent="0.2">
      <c r="A20" s="40">
        <v>10</v>
      </c>
      <c r="B20" s="10" t="s">
        <v>19</v>
      </c>
      <c r="C20" s="11">
        <v>1</v>
      </c>
      <c r="D20" s="12">
        <v>212500</v>
      </c>
      <c r="E20" s="12">
        <f t="shared" si="0"/>
        <v>212500</v>
      </c>
      <c r="F20" s="91"/>
    </row>
    <row r="21" spans="1:6" s="13" customFormat="1" ht="23.25" customHeight="1" x14ac:dyDescent="0.2">
      <c r="A21" s="40">
        <v>11</v>
      </c>
      <c r="B21" s="10" t="s">
        <v>83</v>
      </c>
      <c r="C21" s="11">
        <v>2</v>
      </c>
      <c r="D21" s="12">
        <v>200000</v>
      </c>
      <c r="E21" s="12">
        <f t="shared" si="0"/>
        <v>400000</v>
      </c>
      <c r="F21" s="91"/>
    </row>
    <row r="22" spans="1:6" s="13" customFormat="1" ht="23.25" customHeight="1" x14ac:dyDescent="0.2">
      <c r="A22" s="40">
        <v>12</v>
      </c>
      <c r="B22" s="10" t="s">
        <v>84</v>
      </c>
      <c r="C22" s="11">
        <v>4</v>
      </c>
      <c r="D22" s="12">
        <v>212500</v>
      </c>
      <c r="E22" s="12">
        <f t="shared" si="0"/>
        <v>850000</v>
      </c>
      <c r="F22" s="91"/>
    </row>
    <row r="23" spans="1:6" s="13" customFormat="1" ht="23.25" customHeight="1" x14ac:dyDescent="0.2">
      <c r="A23" s="40">
        <v>13</v>
      </c>
      <c r="B23" s="10" t="s">
        <v>85</v>
      </c>
      <c r="C23" s="11">
        <v>3</v>
      </c>
      <c r="D23" s="12">
        <v>200000</v>
      </c>
      <c r="E23" s="12">
        <f t="shared" si="0"/>
        <v>600000</v>
      </c>
      <c r="F23" s="91"/>
    </row>
    <row r="24" spans="1:6" s="13" customFormat="1" ht="23.25" customHeight="1" x14ac:dyDescent="0.2">
      <c r="A24" s="40">
        <v>14</v>
      </c>
      <c r="B24" s="10" t="s">
        <v>86</v>
      </c>
      <c r="C24" s="11">
        <v>2</v>
      </c>
      <c r="D24" s="12">
        <v>200000</v>
      </c>
      <c r="E24" s="12">
        <f t="shared" si="0"/>
        <v>400000</v>
      </c>
      <c r="F24" s="91"/>
    </row>
    <row r="25" spans="1:6" s="13" customFormat="1" ht="23.25" customHeight="1" x14ac:dyDescent="0.2">
      <c r="A25" s="40">
        <v>15</v>
      </c>
      <c r="B25" s="10" t="s">
        <v>87</v>
      </c>
      <c r="C25" s="11">
        <v>5</v>
      </c>
      <c r="D25" s="12">
        <v>190000</v>
      </c>
      <c r="E25" s="12">
        <f t="shared" si="0"/>
        <v>950000</v>
      </c>
      <c r="F25" s="91"/>
    </row>
    <row r="26" spans="1:6" s="13" customFormat="1" ht="23.25" customHeight="1" x14ac:dyDescent="0.2">
      <c r="A26" s="40">
        <v>16</v>
      </c>
      <c r="B26" s="10" t="s">
        <v>88</v>
      </c>
      <c r="C26" s="11">
        <v>1</v>
      </c>
      <c r="D26" s="12">
        <v>225000</v>
      </c>
      <c r="E26" s="12">
        <f t="shared" si="0"/>
        <v>225000</v>
      </c>
      <c r="F26" s="91"/>
    </row>
    <row r="27" spans="1:6" s="13" customFormat="1" ht="23.25" customHeight="1" x14ac:dyDescent="0.2">
      <c r="A27" s="40">
        <v>17</v>
      </c>
      <c r="B27" s="10" t="s">
        <v>89</v>
      </c>
      <c r="C27" s="11">
        <v>13</v>
      </c>
      <c r="D27" s="12">
        <v>175000</v>
      </c>
      <c r="E27" s="12">
        <f t="shared" si="0"/>
        <v>2275000</v>
      </c>
      <c r="F27" s="91"/>
    </row>
    <row r="28" spans="1:6" s="13" customFormat="1" ht="23.25" customHeight="1" x14ac:dyDescent="0.2">
      <c r="A28" s="40">
        <v>18</v>
      </c>
      <c r="B28" s="10" t="s">
        <v>90</v>
      </c>
      <c r="C28" s="11">
        <v>1</v>
      </c>
      <c r="D28" s="12">
        <v>330000</v>
      </c>
      <c r="E28" s="12">
        <f t="shared" si="0"/>
        <v>330000</v>
      </c>
      <c r="F28" s="91"/>
    </row>
    <row r="29" spans="1:6" s="13" customFormat="1" ht="23.25" customHeight="1" x14ac:dyDescent="0.2">
      <c r="A29" s="40">
        <v>19</v>
      </c>
      <c r="B29" s="10" t="s">
        <v>91</v>
      </c>
      <c r="C29" s="11">
        <v>13</v>
      </c>
      <c r="D29" s="12">
        <v>285000</v>
      </c>
      <c r="E29" s="12">
        <f t="shared" si="0"/>
        <v>3705000</v>
      </c>
      <c r="F29" s="91"/>
    </row>
    <row r="30" spans="1:6" s="13" customFormat="1" ht="23.25" customHeight="1" x14ac:dyDescent="0.2">
      <c r="A30" s="40">
        <v>20</v>
      </c>
      <c r="B30" s="10" t="s">
        <v>92</v>
      </c>
      <c r="C30" s="11">
        <v>2</v>
      </c>
      <c r="D30" s="12">
        <v>187500</v>
      </c>
      <c r="E30" s="12">
        <f t="shared" si="0"/>
        <v>375000</v>
      </c>
      <c r="F30" s="91"/>
    </row>
    <row r="31" spans="1:6" s="13" customFormat="1" ht="23.25" customHeight="1" x14ac:dyDescent="0.2">
      <c r="A31" s="40">
        <v>21</v>
      </c>
      <c r="B31" s="10" t="s">
        <v>51</v>
      </c>
      <c r="C31" s="11">
        <v>3</v>
      </c>
      <c r="D31" s="12">
        <v>150000</v>
      </c>
      <c r="E31" s="12">
        <f t="shared" si="0"/>
        <v>450000</v>
      </c>
      <c r="F31" s="222"/>
    </row>
    <row r="32" spans="1:6" s="13" customFormat="1" ht="23.25" customHeight="1" x14ac:dyDescent="0.2">
      <c r="A32" s="40">
        <v>22</v>
      </c>
      <c r="B32" s="10" t="s">
        <v>21</v>
      </c>
      <c r="C32" s="11">
        <v>5</v>
      </c>
      <c r="D32" s="12">
        <v>150000</v>
      </c>
      <c r="E32" s="12">
        <f t="shared" si="0"/>
        <v>750000</v>
      </c>
      <c r="F32" s="222"/>
    </row>
    <row r="33" spans="1:24" s="13" customFormat="1" ht="23.25" customHeight="1" x14ac:dyDescent="0.2">
      <c r="A33" s="40">
        <v>23</v>
      </c>
      <c r="B33" s="10" t="s">
        <v>22</v>
      </c>
      <c r="C33" s="11">
        <v>4</v>
      </c>
      <c r="D33" s="12">
        <v>125000</v>
      </c>
      <c r="E33" s="12">
        <f t="shared" si="0"/>
        <v>500000</v>
      </c>
      <c r="F33" s="223"/>
    </row>
    <row r="34" spans="1:24" s="42" customFormat="1" ht="23.25" customHeight="1" x14ac:dyDescent="0.2">
      <c r="A34" s="15"/>
      <c r="B34" s="15" t="s">
        <v>24</v>
      </c>
      <c r="C34" s="29">
        <f>SUM(C11:C33)</f>
        <v>71</v>
      </c>
      <c r="D34" s="17">
        <f>SUM(D11:D33)</f>
        <v>5015000</v>
      </c>
      <c r="E34" s="17">
        <f>SUM(E11:E33)</f>
        <v>14770000</v>
      </c>
      <c r="F34" s="223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41"/>
    </row>
    <row r="35" spans="1:24" s="13" customFormat="1" ht="18.75" customHeight="1" x14ac:dyDescent="0.2">
      <c r="C35" s="43"/>
      <c r="F35" s="83"/>
    </row>
    <row r="36" spans="1:24" s="13" customFormat="1" ht="18.75" customHeight="1" x14ac:dyDescent="0.2">
      <c r="B36" s="247"/>
      <c r="C36" s="247"/>
      <c r="D36" s="247"/>
      <c r="E36" s="247"/>
      <c r="F36" s="223"/>
    </row>
    <row r="37" spans="1:24" s="13" customFormat="1" ht="18.75" customHeight="1" x14ac:dyDescent="0.3">
      <c r="A37" s="44"/>
      <c r="B37" s="44"/>
      <c r="C37" s="44"/>
      <c r="D37" s="248"/>
      <c r="E37" s="248"/>
      <c r="F37" s="83"/>
    </row>
    <row r="38" spans="1:24" s="13" customFormat="1" ht="18.75" customHeight="1" x14ac:dyDescent="0.2">
      <c r="B38" s="45"/>
      <c r="C38" s="43"/>
      <c r="D38" s="245"/>
      <c r="E38" s="245"/>
      <c r="F38" s="83"/>
    </row>
    <row r="39" spans="1:24" s="13" customFormat="1" ht="18.75" customHeight="1" x14ac:dyDescent="0.2">
      <c r="C39" s="43"/>
    </row>
    <row r="40" spans="1:24" s="13" customFormat="1" ht="18.75" customHeight="1" x14ac:dyDescent="0.2">
      <c r="C40" s="43"/>
    </row>
    <row r="41" spans="1:24" s="13" customFormat="1" ht="18.75" customHeight="1" x14ac:dyDescent="0.2">
      <c r="C41" s="43"/>
    </row>
    <row r="42" spans="1:24" s="13" customFormat="1" ht="18.75" customHeight="1" x14ac:dyDescent="0.2">
      <c r="C42" s="43"/>
    </row>
    <row r="43" spans="1:24" s="13" customFormat="1" ht="18.75" customHeight="1" x14ac:dyDescent="0.2">
      <c r="A43" s="245"/>
      <c r="B43" s="245"/>
      <c r="C43" s="245"/>
      <c r="D43" s="245"/>
      <c r="E43" s="245"/>
    </row>
    <row r="44" spans="1:24" s="13" customFormat="1" ht="18.75" customHeight="1" x14ac:dyDescent="0.2">
      <c r="C44" s="43"/>
    </row>
    <row r="45" spans="1:24" s="13" customFormat="1" ht="18.75" customHeight="1" x14ac:dyDescent="0.2">
      <c r="C45" s="43"/>
    </row>
    <row r="46" spans="1:24" s="13" customFormat="1" ht="18.75" customHeight="1" x14ac:dyDescent="0.2">
      <c r="C46" s="43"/>
    </row>
    <row r="47" spans="1:24" s="13" customFormat="1" ht="18.75" customHeight="1" x14ac:dyDescent="0.2">
      <c r="C47" s="43"/>
    </row>
    <row r="48" spans="1:24" s="13" customFormat="1" ht="18.75" customHeight="1" x14ac:dyDescent="0.2">
      <c r="C48" s="43"/>
    </row>
    <row r="49" spans="1:5" s="13" customFormat="1" ht="18.75" customHeight="1" x14ac:dyDescent="0.2">
      <c r="C49" s="43"/>
    </row>
    <row r="50" spans="1:5" s="13" customFormat="1" ht="18.75" customHeight="1" x14ac:dyDescent="0.2">
      <c r="C50" s="43"/>
    </row>
    <row r="51" spans="1:5" s="13" customFormat="1" ht="18.75" customHeight="1" x14ac:dyDescent="0.2">
      <c r="C51" s="43"/>
    </row>
    <row r="52" spans="1:5" s="13" customFormat="1" ht="18.75" customHeight="1" x14ac:dyDescent="0.2">
      <c r="C52" s="43"/>
    </row>
    <row r="53" spans="1:5" s="21" customFormat="1" ht="23.25" customHeight="1" x14ac:dyDescent="0.2">
      <c r="A53" s="22"/>
      <c r="B53" s="22"/>
      <c r="C53" s="46"/>
      <c r="D53" s="22"/>
      <c r="E53" s="22"/>
    </row>
    <row r="54" spans="1:5" s="21" customFormat="1" ht="23.25" customHeight="1" x14ac:dyDescent="0.2">
      <c r="A54" s="22"/>
      <c r="B54" s="22"/>
      <c r="C54" s="46"/>
      <c r="D54" s="22"/>
      <c r="E54" s="22"/>
    </row>
    <row r="55" spans="1:5" s="21" customFormat="1" ht="23.25" customHeight="1" x14ac:dyDescent="0.2">
      <c r="A55" s="22"/>
      <c r="B55" s="22"/>
      <c r="C55" s="46"/>
      <c r="D55" s="22"/>
      <c r="E55" s="22"/>
    </row>
    <row r="56" spans="1:5" s="21" customFormat="1" ht="23.25" customHeight="1" x14ac:dyDescent="0.2">
      <c r="A56" s="22"/>
      <c r="B56" s="22"/>
      <c r="C56" s="46"/>
      <c r="D56" s="22"/>
      <c r="E56" s="22"/>
    </row>
    <row r="57" spans="1:5" s="21" customFormat="1" ht="23.25" customHeight="1" x14ac:dyDescent="0.2">
      <c r="A57" s="22"/>
      <c r="B57" s="22"/>
      <c r="C57" s="46"/>
      <c r="D57" s="22"/>
      <c r="E57" s="22"/>
    </row>
    <row r="58" spans="1:5" s="21" customFormat="1" ht="23.25" customHeight="1" x14ac:dyDescent="0.2">
      <c r="A58" s="22"/>
      <c r="B58" s="22"/>
      <c r="C58" s="46"/>
      <c r="D58" s="22"/>
      <c r="E58" s="22"/>
    </row>
    <row r="59" spans="1:5" s="21" customFormat="1" ht="23.25" customHeight="1" x14ac:dyDescent="0.2">
      <c r="A59" s="22"/>
      <c r="B59" s="22"/>
      <c r="C59" s="46"/>
      <c r="D59" s="22"/>
      <c r="E59" s="22"/>
    </row>
    <row r="60" spans="1:5" s="21" customFormat="1" ht="23.25" customHeight="1" x14ac:dyDescent="0.2">
      <c r="A60" s="22"/>
      <c r="B60" s="22"/>
      <c r="C60" s="46"/>
      <c r="D60" s="22"/>
      <c r="E60" s="22"/>
    </row>
    <row r="61" spans="1:5" s="21" customFormat="1" ht="23.25" customHeight="1" x14ac:dyDescent="0.2">
      <c r="A61" s="22"/>
      <c r="B61" s="22"/>
      <c r="C61" s="46"/>
      <c r="D61" s="22"/>
      <c r="E61" s="22"/>
    </row>
    <row r="62" spans="1:5" s="21" customFormat="1" ht="23.25" customHeight="1" x14ac:dyDescent="0.2">
      <c r="A62" s="22"/>
      <c r="B62" s="22"/>
      <c r="C62" s="46"/>
      <c r="D62" s="22"/>
      <c r="E62" s="22"/>
    </row>
    <row r="63" spans="1:5" s="21" customFormat="1" ht="23.25" customHeight="1" x14ac:dyDescent="0.2">
      <c r="A63" s="22"/>
      <c r="B63" s="22"/>
      <c r="C63" s="46"/>
      <c r="D63" s="22"/>
      <c r="E63" s="22"/>
    </row>
    <row r="64" spans="1:5" s="21" customFormat="1" ht="23.25" customHeight="1" x14ac:dyDescent="0.2">
      <c r="A64" s="22"/>
      <c r="B64" s="22"/>
      <c r="C64" s="46"/>
      <c r="D64" s="22"/>
      <c r="E64" s="22"/>
    </row>
    <row r="65" spans="1:5" s="21" customFormat="1" ht="23.25" customHeight="1" x14ac:dyDescent="0.2">
      <c r="A65" s="22"/>
      <c r="B65" s="22"/>
      <c r="C65" s="46"/>
      <c r="D65" s="22"/>
      <c r="E65" s="22"/>
    </row>
    <row r="66" spans="1:5" s="21" customFormat="1" ht="23.25" customHeight="1" x14ac:dyDescent="0.2">
      <c r="A66" s="22"/>
      <c r="B66" s="22"/>
      <c r="C66" s="46"/>
      <c r="D66" s="22"/>
      <c r="E66" s="22"/>
    </row>
    <row r="67" spans="1:5" s="21" customFormat="1" ht="23.25" customHeight="1" x14ac:dyDescent="0.2">
      <c r="A67" s="22"/>
      <c r="B67" s="22"/>
      <c r="C67" s="46"/>
      <c r="D67" s="22"/>
      <c r="E67" s="22"/>
    </row>
    <row r="68" spans="1:5" s="21" customFormat="1" ht="23.25" customHeight="1" x14ac:dyDescent="0.2">
      <c r="A68" s="22"/>
      <c r="B68" s="22"/>
      <c r="C68" s="46"/>
      <c r="D68" s="22"/>
      <c r="E68" s="22"/>
    </row>
    <row r="69" spans="1:5" s="21" customFormat="1" ht="23.25" customHeight="1" x14ac:dyDescent="0.2">
      <c r="A69" s="22"/>
      <c r="B69" s="22"/>
      <c r="C69" s="46"/>
      <c r="D69" s="22"/>
      <c r="E69" s="22"/>
    </row>
    <row r="70" spans="1:5" s="21" customFormat="1" ht="23.25" customHeight="1" x14ac:dyDescent="0.2">
      <c r="A70" s="22"/>
      <c r="B70" s="22"/>
      <c r="C70" s="46"/>
      <c r="D70" s="22"/>
      <c r="E70" s="22"/>
    </row>
    <row r="71" spans="1:5" s="21" customFormat="1" ht="23.25" customHeight="1" x14ac:dyDescent="0.2">
      <c r="A71" s="22"/>
      <c r="B71" s="22"/>
      <c r="C71" s="46"/>
      <c r="D71" s="22"/>
      <c r="E71" s="22"/>
    </row>
    <row r="79" spans="1:5" x14ac:dyDescent="0.25">
      <c r="D79" s="1">
        <v>87180</v>
      </c>
    </row>
  </sheetData>
  <mergeCells count="10">
    <mergeCell ref="C1:E1"/>
    <mergeCell ref="C2:E2"/>
    <mergeCell ref="C3:E3"/>
    <mergeCell ref="C4:E4"/>
    <mergeCell ref="A43:E43"/>
    <mergeCell ref="A6:E6"/>
    <mergeCell ref="B9:E9"/>
    <mergeCell ref="B36:E36"/>
    <mergeCell ref="D37:E37"/>
    <mergeCell ref="D38:E38"/>
  </mergeCells>
  <pageMargins left="0.74803149606299213" right="0.23622047244094491" top="0.31496062992125984" bottom="0" header="0.51181102362204722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6"/>
  <sheetViews>
    <sheetView zoomScale="108" workbookViewId="0">
      <selection activeCell="G9" sqref="G9"/>
    </sheetView>
  </sheetViews>
  <sheetFormatPr defaultColWidth="9.140625" defaultRowHeight="13.5" x14ac:dyDescent="0.25"/>
  <cols>
    <col min="1" max="1" width="5.28515625" style="1" customWidth="1"/>
    <col min="2" max="2" width="38.7109375" style="1" customWidth="1"/>
    <col min="3" max="5" width="14.7109375" style="1" customWidth="1"/>
    <col min="6" max="6" width="14.28515625" style="1" customWidth="1"/>
    <col min="7" max="7" width="27.5703125" style="1" customWidth="1"/>
    <col min="8" max="16384" width="9.140625" style="1"/>
  </cols>
  <sheetData>
    <row r="1" spans="1:8" x14ac:dyDescent="0.25">
      <c r="C1" s="239" t="s">
        <v>25</v>
      </c>
      <c r="D1" s="239"/>
      <c r="E1" s="239"/>
    </row>
    <row r="2" spans="1:8" s="48" customFormat="1" ht="13.5" customHeight="1" x14ac:dyDescent="0.25">
      <c r="A2" s="107"/>
      <c r="C2" s="232" t="s">
        <v>228</v>
      </c>
      <c r="D2" s="232"/>
      <c r="E2" s="232"/>
    </row>
    <row r="3" spans="1:8" s="48" customFormat="1" ht="13.5" customHeight="1" x14ac:dyDescent="0.25">
      <c r="A3" s="107"/>
      <c r="C3" s="233" t="s">
        <v>229</v>
      </c>
      <c r="D3" s="233"/>
      <c r="E3" s="233"/>
    </row>
    <row r="5" spans="1:8" s="3" customFormat="1" ht="70.5" customHeight="1" x14ac:dyDescent="0.3">
      <c r="A5" s="246" t="s">
        <v>255</v>
      </c>
      <c r="B5" s="246"/>
      <c r="C5" s="246"/>
      <c r="D5" s="246"/>
      <c r="E5" s="246"/>
      <c r="F5" s="2"/>
    </row>
    <row r="6" spans="1:8" s="3" customFormat="1" ht="21.75" customHeight="1" x14ac:dyDescent="0.3">
      <c r="A6" s="4"/>
      <c r="B6" s="4"/>
      <c r="C6" s="4"/>
      <c r="D6" s="4"/>
      <c r="E6" s="4"/>
      <c r="F6" s="74"/>
      <c r="G6" s="75"/>
      <c r="H6" s="74"/>
    </row>
    <row r="7" spans="1:8" s="77" customFormat="1" ht="18.75" customHeight="1" x14ac:dyDescent="0.3">
      <c r="A7" s="76"/>
      <c r="B7" s="6" t="s">
        <v>109</v>
      </c>
      <c r="C7" s="76"/>
      <c r="D7" s="76"/>
      <c r="E7" s="76"/>
    </row>
    <row r="8" spans="1:8" s="7" customFormat="1" ht="23.25" customHeight="1" x14ac:dyDescent="0.3">
      <c r="A8" s="5"/>
      <c r="B8" s="241" t="s">
        <v>1</v>
      </c>
      <c r="C8" s="241"/>
      <c r="D8" s="241"/>
      <c r="E8" s="241"/>
    </row>
    <row r="9" spans="1:8" s="9" customFormat="1" ht="44.25" customHeight="1" x14ac:dyDescent="0.2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</row>
    <row r="10" spans="1:8" s="13" customFormat="1" ht="23.25" customHeight="1" x14ac:dyDescent="0.2">
      <c r="A10" s="10">
        <v>1</v>
      </c>
      <c r="B10" s="10" t="s">
        <v>7</v>
      </c>
      <c r="C10" s="11">
        <v>1</v>
      </c>
      <c r="D10" s="12">
        <v>240000</v>
      </c>
      <c r="E10" s="12">
        <f t="shared" ref="E10:E17" si="0">D10*C10</f>
        <v>240000</v>
      </c>
    </row>
    <row r="11" spans="1:8" s="13" customFormat="1" ht="23.25" customHeight="1" x14ac:dyDescent="0.2">
      <c r="A11" s="10">
        <v>2</v>
      </c>
      <c r="B11" s="10" t="s">
        <v>13</v>
      </c>
      <c r="C11" s="11">
        <v>0.5</v>
      </c>
      <c r="D11" s="12">
        <v>180000</v>
      </c>
      <c r="E11" s="12">
        <f t="shared" si="0"/>
        <v>90000</v>
      </c>
    </row>
    <row r="12" spans="1:8" s="13" customFormat="1" ht="23.25" customHeight="1" x14ac:dyDescent="0.2">
      <c r="A12" s="10">
        <v>3</v>
      </c>
      <c r="B12" s="10" t="s">
        <v>48</v>
      </c>
      <c r="C12" s="11">
        <v>1</v>
      </c>
      <c r="D12" s="12">
        <v>160000</v>
      </c>
      <c r="E12" s="12">
        <f t="shared" si="0"/>
        <v>160000</v>
      </c>
      <c r="H12" s="14"/>
    </row>
    <row r="13" spans="1:8" s="13" customFormat="1" ht="23.25" customHeight="1" x14ac:dyDescent="0.2">
      <c r="A13" s="10">
        <v>4</v>
      </c>
      <c r="B13" s="10" t="s">
        <v>110</v>
      </c>
      <c r="C13" s="11">
        <v>1</v>
      </c>
      <c r="D13" s="12">
        <v>125000</v>
      </c>
      <c r="E13" s="12">
        <f>D13*C13</f>
        <v>125000</v>
      </c>
    </row>
    <row r="14" spans="1:8" s="13" customFormat="1" ht="23.25" customHeight="1" x14ac:dyDescent="0.2">
      <c r="A14" s="10">
        <v>5</v>
      </c>
      <c r="B14" s="10" t="s">
        <v>111</v>
      </c>
      <c r="C14" s="11">
        <v>1</v>
      </c>
      <c r="D14" s="12">
        <v>125000</v>
      </c>
      <c r="E14" s="12">
        <f t="shared" si="0"/>
        <v>125000</v>
      </c>
    </row>
    <row r="15" spans="1:8" s="28" customFormat="1" ht="23.25" customHeight="1" x14ac:dyDescent="0.2">
      <c r="A15" s="54">
        <v>6</v>
      </c>
      <c r="B15" s="54" t="s">
        <v>47</v>
      </c>
      <c r="C15" s="55">
        <v>1</v>
      </c>
      <c r="D15" s="27">
        <v>125000</v>
      </c>
      <c r="E15" s="27">
        <f t="shared" si="0"/>
        <v>125000</v>
      </c>
    </row>
    <row r="16" spans="1:8" s="13" customFormat="1" ht="23.25" customHeight="1" x14ac:dyDescent="0.2">
      <c r="A16" s="10">
        <v>7</v>
      </c>
      <c r="B16" s="10" t="s">
        <v>21</v>
      </c>
      <c r="C16" s="11">
        <v>1</v>
      </c>
      <c r="D16" s="12">
        <v>115000</v>
      </c>
      <c r="E16" s="12">
        <f t="shared" si="0"/>
        <v>115000</v>
      </c>
    </row>
    <row r="17" spans="1:22" s="13" customFormat="1" ht="23.25" customHeight="1" x14ac:dyDescent="0.2">
      <c r="A17" s="10">
        <v>8</v>
      </c>
      <c r="B17" s="10" t="s">
        <v>23</v>
      </c>
      <c r="C17" s="11">
        <v>1</v>
      </c>
      <c r="D17" s="12">
        <v>115000</v>
      </c>
      <c r="E17" s="12">
        <f t="shared" si="0"/>
        <v>115000</v>
      </c>
    </row>
    <row r="18" spans="1:22" s="15" customFormat="1" ht="23.25" customHeight="1" x14ac:dyDescent="0.2">
      <c r="A18" s="10"/>
      <c r="B18" s="15" t="s">
        <v>24</v>
      </c>
      <c r="C18" s="16">
        <f>SUM(C10:C17)</f>
        <v>7.5</v>
      </c>
      <c r="D18" s="16"/>
      <c r="E18" s="17">
        <f>SUM(E10:E17)</f>
        <v>1095000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78"/>
    </row>
    <row r="19" spans="1:22" s="21" customFormat="1" ht="31.5" customHeight="1" x14ac:dyDescent="0.3">
      <c r="A19" s="19"/>
      <c r="B19" s="20"/>
      <c r="C19" s="20"/>
      <c r="D19" s="20"/>
      <c r="E19" s="20"/>
    </row>
    <row r="20" spans="1:22" s="21" customFormat="1" ht="23.25" customHeight="1" x14ac:dyDescent="0.3">
      <c r="A20" s="22"/>
      <c r="B20" s="20"/>
      <c r="C20" s="20"/>
      <c r="D20" s="20"/>
      <c r="E20" s="20"/>
    </row>
    <row r="21" spans="1:22" s="21" customFormat="1" ht="23.25" customHeight="1" x14ac:dyDescent="0.3">
      <c r="A21" s="22"/>
      <c r="B21" s="20"/>
      <c r="C21" s="20"/>
      <c r="D21" s="20"/>
      <c r="E21" s="20"/>
    </row>
    <row r="22" spans="1:22" s="21" customFormat="1" ht="23.25" customHeight="1" x14ac:dyDescent="0.2">
      <c r="A22" s="22"/>
      <c r="B22" s="22"/>
      <c r="C22" s="22"/>
      <c r="D22" s="46"/>
      <c r="E22" s="22"/>
    </row>
    <row r="23" spans="1:22" s="21" customFormat="1" ht="23.25" customHeight="1" x14ac:dyDescent="0.2">
      <c r="A23" s="22"/>
      <c r="B23" s="22"/>
      <c r="C23" s="22"/>
      <c r="D23" s="46"/>
      <c r="E23" s="22"/>
    </row>
    <row r="24" spans="1:22" s="21" customFormat="1" ht="23.25" customHeight="1" x14ac:dyDescent="0.2">
      <c r="A24" s="22"/>
      <c r="B24" s="22"/>
      <c r="C24" s="22"/>
      <c r="D24" s="46"/>
      <c r="E24" s="22"/>
    </row>
    <row r="25" spans="1:22" s="21" customFormat="1" ht="23.25" customHeight="1" x14ac:dyDescent="0.2">
      <c r="A25" s="22"/>
      <c r="B25" s="22"/>
      <c r="C25" s="22"/>
      <c r="D25" s="46"/>
      <c r="E25" s="22"/>
    </row>
    <row r="26" spans="1:22" s="21" customFormat="1" ht="23.25" customHeight="1" x14ac:dyDescent="0.2">
      <c r="A26" s="249"/>
      <c r="B26" s="249"/>
      <c r="C26" s="249"/>
      <c r="D26" s="249"/>
      <c r="E26" s="249"/>
    </row>
    <row r="27" spans="1:22" s="21" customFormat="1" ht="23.25" customHeight="1" x14ac:dyDescent="0.2">
      <c r="A27" s="22"/>
      <c r="B27" s="22"/>
      <c r="C27" s="22"/>
      <c r="D27" s="46"/>
      <c r="E27" s="22"/>
    </row>
    <row r="28" spans="1:22" s="21" customFormat="1" ht="23.25" customHeight="1" x14ac:dyDescent="0.2">
      <c r="A28" s="22"/>
      <c r="B28" s="22"/>
      <c r="C28" s="22"/>
      <c r="D28" s="46"/>
      <c r="E28" s="22"/>
    </row>
    <row r="29" spans="1:22" s="21" customFormat="1" ht="23.25" customHeight="1" x14ac:dyDescent="0.2">
      <c r="A29" s="22"/>
      <c r="B29" s="22"/>
      <c r="C29" s="22"/>
      <c r="D29" s="46"/>
      <c r="E29" s="22"/>
    </row>
    <row r="30" spans="1:22" s="21" customFormat="1" ht="23.25" customHeight="1" x14ac:dyDescent="0.2">
      <c r="A30" s="22"/>
      <c r="B30" s="22"/>
      <c r="C30" s="22"/>
      <c r="D30" s="46"/>
      <c r="E30" s="22"/>
    </row>
    <row r="31" spans="1:22" s="21" customFormat="1" ht="23.25" customHeight="1" x14ac:dyDescent="0.2">
      <c r="A31" s="22"/>
      <c r="B31" s="22"/>
      <c r="C31" s="22"/>
      <c r="D31" s="46"/>
      <c r="E31" s="22"/>
    </row>
    <row r="32" spans="1:22" s="21" customFormat="1" ht="23.25" customHeight="1" x14ac:dyDescent="0.2">
      <c r="A32" s="22"/>
      <c r="B32" s="22"/>
      <c r="C32" s="22"/>
      <c r="D32" s="46"/>
      <c r="E32" s="22"/>
    </row>
    <row r="66" spans="4:4" x14ac:dyDescent="0.25">
      <c r="D66" s="1">
        <v>87180</v>
      </c>
    </row>
  </sheetData>
  <mergeCells count="6">
    <mergeCell ref="A26:E26"/>
    <mergeCell ref="C1:E1"/>
    <mergeCell ref="C2:E2"/>
    <mergeCell ref="C3:E3"/>
    <mergeCell ref="A5:E5"/>
    <mergeCell ref="B8:E8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9"/>
  <sheetViews>
    <sheetView workbookViewId="0">
      <selection activeCell="I9" sqref="I9"/>
    </sheetView>
  </sheetViews>
  <sheetFormatPr defaultRowHeight="13.5" x14ac:dyDescent="0.25"/>
  <cols>
    <col min="1" max="1" width="3.42578125" style="48" customWidth="1"/>
    <col min="2" max="2" width="45.140625" style="48" customWidth="1"/>
    <col min="3" max="5" width="14.7109375" style="48" customWidth="1"/>
    <col min="6" max="236" width="9.140625" style="48"/>
    <col min="237" max="237" width="5.28515625" style="48" customWidth="1"/>
    <col min="238" max="238" width="43.28515625" style="48" customWidth="1"/>
    <col min="239" max="239" width="18.140625" style="48" customWidth="1"/>
    <col min="240" max="240" width="12.85546875" style="48" customWidth="1"/>
    <col min="241" max="241" width="14.140625" style="48" customWidth="1"/>
    <col min="242" max="242" width="0" style="48" hidden="1" customWidth="1"/>
    <col min="243" max="243" width="3.7109375" style="48" customWidth="1"/>
    <col min="244" max="244" width="12.28515625" style="48" customWidth="1"/>
    <col min="245" max="492" width="9.140625" style="48"/>
    <col min="493" max="493" width="5.28515625" style="48" customWidth="1"/>
    <col min="494" max="494" width="43.28515625" style="48" customWidth="1"/>
    <col min="495" max="495" width="18.140625" style="48" customWidth="1"/>
    <col min="496" max="496" width="12.85546875" style="48" customWidth="1"/>
    <col min="497" max="497" width="14.140625" style="48" customWidth="1"/>
    <col min="498" max="498" width="0" style="48" hidden="1" customWidth="1"/>
    <col min="499" max="499" width="3.7109375" style="48" customWidth="1"/>
    <col min="500" max="500" width="12.28515625" style="48" customWidth="1"/>
    <col min="501" max="748" width="9.140625" style="48"/>
    <col min="749" max="749" width="5.28515625" style="48" customWidth="1"/>
    <col min="750" max="750" width="43.28515625" style="48" customWidth="1"/>
    <col min="751" max="751" width="18.140625" style="48" customWidth="1"/>
    <col min="752" max="752" width="12.85546875" style="48" customWidth="1"/>
    <col min="753" max="753" width="14.140625" style="48" customWidth="1"/>
    <col min="754" max="754" width="0" style="48" hidden="1" customWidth="1"/>
    <col min="755" max="755" width="3.7109375" style="48" customWidth="1"/>
    <col min="756" max="756" width="12.28515625" style="48" customWidth="1"/>
    <col min="757" max="1004" width="9.140625" style="48"/>
    <col min="1005" max="1005" width="5.28515625" style="48" customWidth="1"/>
    <col min="1006" max="1006" width="43.28515625" style="48" customWidth="1"/>
    <col min="1007" max="1007" width="18.140625" style="48" customWidth="1"/>
    <col min="1008" max="1008" width="12.85546875" style="48" customWidth="1"/>
    <col min="1009" max="1009" width="14.140625" style="48" customWidth="1"/>
    <col min="1010" max="1010" width="0" style="48" hidden="1" customWidth="1"/>
    <col min="1011" max="1011" width="3.7109375" style="48" customWidth="1"/>
    <col min="1012" max="1012" width="12.28515625" style="48" customWidth="1"/>
    <col min="1013" max="1260" width="9.140625" style="48"/>
    <col min="1261" max="1261" width="5.28515625" style="48" customWidth="1"/>
    <col min="1262" max="1262" width="43.28515625" style="48" customWidth="1"/>
    <col min="1263" max="1263" width="18.140625" style="48" customWidth="1"/>
    <col min="1264" max="1264" width="12.85546875" style="48" customWidth="1"/>
    <col min="1265" max="1265" width="14.140625" style="48" customWidth="1"/>
    <col min="1266" max="1266" width="0" style="48" hidden="1" customWidth="1"/>
    <col min="1267" max="1267" width="3.7109375" style="48" customWidth="1"/>
    <col min="1268" max="1268" width="12.28515625" style="48" customWidth="1"/>
    <col min="1269" max="1516" width="9.140625" style="48"/>
    <col min="1517" max="1517" width="5.28515625" style="48" customWidth="1"/>
    <col min="1518" max="1518" width="43.28515625" style="48" customWidth="1"/>
    <col min="1519" max="1519" width="18.140625" style="48" customWidth="1"/>
    <col min="1520" max="1520" width="12.85546875" style="48" customWidth="1"/>
    <col min="1521" max="1521" width="14.140625" style="48" customWidth="1"/>
    <col min="1522" max="1522" width="0" style="48" hidden="1" customWidth="1"/>
    <col min="1523" max="1523" width="3.7109375" style="48" customWidth="1"/>
    <col min="1524" max="1524" width="12.28515625" style="48" customWidth="1"/>
    <col min="1525" max="1772" width="9.140625" style="48"/>
    <col min="1773" max="1773" width="5.28515625" style="48" customWidth="1"/>
    <col min="1774" max="1774" width="43.28515625" style="48" customWidth="1"/>
    <col min="1775" max="1775" width="18.140625" style="48" customWidth="1"/>
    <col min="1776" max="1776" width="12.85546875" style="48" customWidth="1"/>
    <col min="1777" max="1777" width="14.140625" style="48" customWidth="1"/>
    <col min="1778" max="1778" width="0" style="48" hidden="1" customWidth="1"/>
    <col min="1779" max="1779" width="3.7109375" style="48" customWidth="1"/>
    <col min="1780" max="1780" width="12.28515625" style="48" customWidth="1"/>
    <col min="1781" max="2028" width="9.140625" style="48"/>
    <col min="2029" max="2029" width="5.28515625" style="48" customWidth="1"/>
    <col min="2030" max="2030" width="43.28515625" style="48" customWidth="1"/>
    <col min="2031" max="2031" width="18.140625" style="48" customWidth="1"/>
    <col min="2032" max="2032" width="12.85546875" style="48" customWidth="1"/>
    <col min="2033" max="2033" width="14.140625" style="48" customWidth="1"/>
    <col min="2034" max="2034" width="0" style="48" hidden="1" customWidth="1"/>
    <col min="2035" max="2035" width="3.7109375" style="48" customWidth="1"/>
    <col min="2036" max="2036" width="12.28515625" style="48" customWidth="1"/>
    <col min="2037" max="2284" width="9.140625" style="48"/>
    <col min="2285" max="2285" width="5.28515625" style="48" customWidth="1"/>
    <col min="2286" max="2286" width="43.28515625" style="48" customWidth="1"/>
    <col min="2287" max="2287" width="18.140625" style="48" customWidth="1"/>
    <col min="2288" max="2288" width="12.85546875" style="48" customWidth="1"/>
    <col min="2289" max="2289" width="14.140625" style="48" customWidth="1"/>
    <col min="2290" max="2290" width="0" style="48" hidden="1" customWidth="1"/>
    <col min="2291" max="2291" width="3.7109375" style="48" customWidth="1"/>
    <col min="2292" max="2292" width="12.28515625" style="48" customWidth="1"/>
    <col min="2293" max="2540" width="9.140625" style="48"/>
    <col min="2541" max="2541" width="5.28515625" style="48" customWidth="1"/>
    <col min="2542" max="2542" width="43.28515625" style="48" customWidth="1"/>
    <col min="2543" max="2543" width="18.140625" style="48" customWidth="1"/>
    <col min="2544" max="2544" width="12.85546875" style="48" customWidth="1"/>
    <col min="2545" max="2545" width="14.140625" style="48" customWidth="1"/>
    <col min="2546" max="2546" width="0" style="48" hidden="1" customWidth="1"/>
    <col min="2547" max="2547" width="3.7109375" style="48" customWidth="1"/>
    <col min="2548" max="2548" width="12.28515625" style="48" customWidth="1"/>
    <col min="2549" max="2796" width="9.140625" style="48"/>
    <col min="2797" max="2797" width="5.28515625" style="48" customWidth="1"/>
    <col min="2798" max="2798" width="43.28515625" style="48" customWidth="1"/>
    <col min="2799" max="2799" width="18.140625" style="48" customWidth="1"/>
    <col min="2800" max="2800" width="12.85546875" style="48" customWidth="1"/>
    <col min="2801" max="2801" width="14.140625" style="48" customWidth="1"/>
    <col min="2802" max="2802" width="0" style="48" hidden="1" customWidth="1"/>
    <col min="2803" max="2803" width="3.7109375" style="48" customWidth="1"/>
    <col min="2804" max="2804" width="12.28515625" style="48" customWidth="1"/>
    <col min="2805" max="3052" width="9.140625" style="48"/>
    <col min="3053" max="3053" width="5.28515625" style="48" customWidth="1"/>
    <col min="3054" max="3054" width="43.28515625" style="48" customWidth="1"/>
    <col min="3055" max="3055" width="18.140625" style="48" customWidth="1"/>
    <col min="3056" max="3056" width="12.85546875" style="48" customWidth="1"/>
    <col min="3057" max="3057" width="14.140625" style="48" customWidth="1"/>
    <col min="3058" max="3058" width="0" style="48" hidden="1" customWidth="1"/>
    <col min="3059" max="3059" width="3.7109375" style="48" customWidth="1"/>
    <col min="3060" max="3060" width="12.28515625" style="48" customWidth="1"/>
    <col min="3061" max="3308" width="9.140625" style="48"/>
    <col min="3309" max="3309" width="5.28515625" style="48" customWidth="1"/>
    <col min="3310" max="3310" width="43.28515625" style="48" customWidth="1"/>
    <col min="3311" max="3311" width="18.140625" style="48" customWidth="1"/>
    <col min="3312" max="3312" width="12.85546875" style="48" customWidth="1"/>
    <col min="3313" max="3313" width="14.140625" style="48" customWidth="1"/>
    <col min="3314" max="3314" width="0" style="48" hidden="1" customWidth="1"/>
    <col min="3315" max="3315" width="3.7109375" style="48" customWidth="1"/>
    <col min="3316" max="3316" width="12.28515625" style="48" customWidth="1"/>
    <col min="3317" max="3564" width="9.140625" style="48"/>
    <col min="3565" max="3565" width="5.28515625" style="48" customWidth="1"/>
    <col min="3566" max="3566" width="43.28515625" style="48" customWidth="1"/>
    <col min="3567" max="3567" width="18.140625" style="48" customWidth="1"/>
    <col min="3568" max="3568" width="12.85546875" style="48" customWidth="1"/>
    <col min="3569" max="3569" width="14.140625" style="48" customWidth="1"/>
    <col min="3570" max="3570" width="0" style="48" hidden="1" customWidth="1"/>
    <col min="3571" max="3571" width="3.7109375" style="48" customWidth="1"/>
    <col min="3572" max="3572" width="12.28515625" style="48" customWidth="1"/>
    <col min="3573" max="3820" width="9.140625" style="48"/>
    <col min="3821" max="3821" width="5.28515625" style="48" customWidth="1"/>
    <col min="3822" max="3822" width="43.28515625" style="48" customWidth="1"/>
    <col min="3823" max="3823" width="18.140625" style="48" customWidth="1"/>
    <col min="3824" max="3824" width="12.85546875" style="48" customWidth="1"/>
    <col min="3825" max="3825" width="14.140625" style="48" customWidth="1"/>
    <col min="3826" max="3826" width="0" style="48" hidden="1" customWidth="1"/>
    <col min="3827" max="3827" width="3.7109375" style="48" customWidth="1"/>
    <col min="3828" max="3828" width="12.28515625" style="48" customWidth="1"/>
    <col min="3829" max="4076" width="9.140625" style="48"/>
    <col min="4077" max="4077" width="5.28515625" style="48" customWidth="1"/>
    <col min="4078" max="4078" width="43.28515625" style="48" customWidth="1"/>
    <col min="4079" max="4079" width="18.140625" style="48" customWidth="1"/>
    <col min="4080" max="4080" width="12.85546875" style="48" customWidth="1"/>
    <col min="4081" max="4081" width="14.140625" style="48" customWidth="1"/>
    <col min="4082" max="4082" width="0" style="48" hidden="1" customWidth="1"/>
    <col min="4083" max="4083" width="3.7109375" style="48" customWidth="1"/>
    <col min="4084" max="4084" width="12.28515625" style="48" customWidth="1"/>
    <col min="4085" max="4332" width="9.140625" style="48"/>
    <col min="4333" max="4333" width="5.28515625" style="48" customWidth="1"/>
    <col min="4334" max="4334" width="43.28515625" style="48" customWidth="1"/>
    <col min="4335" max="4335" width="18.140625" style="48" customWidth="1"/>
    <col min="4336" max="4336" width="12.85546875" style="48" customWidth="1"/>
    <col min="4337" max="4337" width="14.140625" style="48" customWidth="1"/>
    <col min="4338" max="4338" width="0" style="48" hidden="1" customWidth="1"/>
    <col min="4339" max="4339" width="3.7109375" style="48" customWidth="1"/>
    <col min="4340" max="4340" width="12.28515625" style="48" customWidth="1"/>
    <col min="4341" max="4588" width="9.140625" style="48"/>
    <col min="4589" max="4589" width="5.28515625" style="48" customWidth="1"/>
    <col min="4590" max="4590" width="43.28515625" style="48" customWidth="1"/>
    <col min="4591" max="4591" width="18.140625" style="48" customWidth="1"/>
    <col min="4592" max="4592" width="12.85546875" style="48" customWidth="1"/>
    <col min="4593" max="4593" width="14.140625" style="48" customWidth="1"/>
    <col min="4594" max="4594" width="0" style="48" hidden="1" customWidth="1"/>
    <col min="4595" max="4595" width="3.7109375" style="48" customWidth="1"/>
    <col min="4596" max="4596" width="12.28515625" style="48" customWidth="1"/>
    <col min="4597" max="4844" width="9.140625" style="48"/>
    <col min="4845" max="4845" width="5.28515625" style="48" customWidth="1"/>
    <col min="4846" max="4846" width="43.28515625" style="48" customWidth="1"/>
    <col min="4847" max="4847" width="18.140625" style="48" customWidth="1"/>
    <col min="4848" max="4848" width="12.85546875" style="48" customWidth="1"/>
    <col min="4849" max="4849" width="14.140625" style="48" customWidth="1"/>
    <col min="4850" max="4850" width="0" style="48" hidden="1" customWidth="1"/>
    <col min="4851" max="4851" width="3.7109375" style="48" customWidth="1"/>
    <col min="4852" max="4852" width="12.28515625" style="48" customWidth="1"/>
    <col min="4853" max="5100" width="9.140625" style="48"/>
    <col min="5101" max="5101" width="5.28515625" style="48" customWidth="1"/>
    <col min="5102" max="5102" width="43.28515625" style="48" customWidth="1"/>
    <col min="5103" max="5103" width="18.140625" style="48" customWidth="1"/>
    <col min="5104" max="5104" width="12.85546875" style="48" customWidth="1"/>
    <col min="5105" max="5105" width="14.140625" style="48" customWidth="1"/>
    <col min="5106" max="5106" width="0" style="48" hidden="1" customWidth="1"/>
    <col min="5107" max="5107" width="3.7109375" style="48" customWidth="1"/>
    <col min="5108" max="5108" width="12.28515625" style="48" customWidth="1"/>
    <col min="5109" max="5356" width="9.140625" style="48"/>
    <col min="5357" max="5357" width="5.28515625" style="48" customWidth="1"/>
    <col min="5358" max="5358" width="43.28515625" style="48" customWidth="1"/>
    <col min="5359" max="5359" width="18.140625" style="48" customWidth="1"/>
    <col min="5360" max="5360" width="12.85546875" style="48" customWidth="1"/>
    <col min="5361" max="5361" width="14.140625" style="48" customWidth="1"/>
    <col min="5362" max="5362" width="0" style="48" hidden="1" customWidth="1"/>
    <col min="5363" max="5363" width="3.7109375" style="48" customWidth="1"/>
    <col min="5364" max="5364" width="12.28515625" style="48" customWidth="1"/>
    <col min="5365" max="5612" width="9.140625" style="48"/>
    <col min="5613" max="5613" width="5.28515625" style="48" customWidth="1"/>
    <col min="5614" max="5614" width="43.28515625" style="48" customWidth="1"/>
    <col min="5615" max="5615" width="18.140625" style="48" customWidth="1"/>
    <col min="5616" max="5616" width="12.85546875" style="48" customWidth="1"/>
    <col min="5617" max="5617" width="14.140625" style="48" customWidth="1"/>
    <col min="5618" max="5618" width="0" style="48" hidden="1" customWidth="1"/>
    <col min="5619" max="5619" width="3.7109375" style="48" customWidth="1"/>
    <col min="5620" max="5620" width="12.28515625" style="48" customWidth="1"/>
    <col min="5621" max="5868" width="9.140625" style="48"/>
    <col min="5869" max="5869" width="5.28515625" style="48" customWidth="1"/>
    <col min="5870" max="5870" width="43.28515625" style="48" customWidth="1"/>
    <col min="5871" max="5871" width="18.140625" style="48" customWidth="1"/>
    <col min="5872" max="5872" width="12.85546875" style="48" customWidth="1"/>
    <col min="5873" max="5873" width="14.140625" style="48" customWidth="1"/>
    <col min="5874" max="5874" width="0" style="48" hidden="1" customWidth="1"/>
    <col min="5875" max="5875" width="3.7109375" style="48" customWidth="1"/>
    <col min="5876" max="5876" width="12.28515625" style="48" customWidth="1"/>
    <col min="5877" max="6124" width="9.140625" style="48"/>
    <col min="6125" max="6125" width="5.28515625" style="48" customWidth="1"/>
    <col min="6126" max="6126" width="43.28515625" style="48" customWidth="1"/>
    <col min="6127" max="6127" width="18.140625" style="48" customWidth="1"/>
    <col min="6128" max="6128" width="12.85546875" style="48" customWidth="1"/>
    <col min="6129" max="6129" width="14.140625" style="48" customWidth="1"/>
    <col min="6130" max="6130" width="0" style="48" hidden="1" customWidth="1"/>
    <col min="6131" max="6131" width="3.7109375" style="48" customWidth="1"/>
    <col min="6132" max="6132" width="12.28515625" style="48" customWidth="1"/>
    <col min="6133" max="6380" width="9.140625" style="48"/>
    <col min="6381" max="6381" width="5.28515625" style="48" customWidth="1"/>
    <col min="6382" max="6382" width="43.28515625" style="48" customWidth="1"/>
    <col min="6383" max="6383" width="18.140625" style="48" customWidth="1"/>
    <col min="6384" max="6384" width="12.85546875" style="48" customWidth="1"/>
    <col min="6385" max="6385" width="14.140625" style="48" customWidth="1"/>
    <col min="6386" max="6386" width="0" style="48" hidden="1" customWidth="1"/>
    <col min="6387" max="6387" width="3.7109375" style="48" customWidth="1"/>
    <col min="6388" max="6388" width="12.28515625" style="48" customWidth="1"/>
    <col min="6389" max="6636" width="9.140625" style="48"/>
    <col min="6637" max="6637" width="5.28515625" style="48" customWidth="1"/>
    <col min="6638" max="6638" width="43.28515625" style="48" customWidth="1"/>
    <col min="6639" max="6639" width="18.140625" style="48" customWidth="1"/>
    <col min="6640" max="6640" width="12.85546875" style="48" customWidth="1"/>
    <col min="6641" max="6641" width="14.140625" style="48" customWidth="1"/>
    <col min="6642" max="6642" width="0" style="48" hidden="1" customWidth="1"/>
    <col min="6643" max="6643" width="3.7109375" style="48" customWidth="1"/>
    <col min="6644" max="6644" width="12.28515625" style="48" customWidth="1"/>
    <col min="6645" max="6892" width="9.140625" style="48"/>
    <col min="6893" max="6893" width="5.28515625" style="48" customWidth="1"/>
    <col min="6894" max="6894" width="43.28515625" style="48" customWidth="1"/>
    <col min="6895" max="6895" width="18.140625" style="48" customWidth="1"/>
    <col min="6896" max="6896" width="12.85546875" style="48" customWidth="1"/>
    <col min="6897" max="6897" width="14.140625" style="48" customWidth="1"/>
    <col min="6898" max="6898" width="0" style="48" hidden="1" customWidth="1"/>
    <col min="6899" max="6899" width="3.7109375" style="48" customWidth="1"/>
    <col min="6900" max="6900" width="12.28515625" style="48" customWidth="1"/>
    <col min="6901" max="7148" width="9.140625" style="48"/>
    <col min="7149" max="7149" width="5.28515625" style="48" customWidth="1"/>
    <col min="7150" max="7150" width="43.28515625" style="48" customWidth="1"/>
    <col min="7151" max="7151" width="18.140625" style="48" customWidth="1"/>
    <col min="7152" max="7152" width="12.85546875" style="48" customWidth="1"/>
    <col min="7153" max="7153" width="14.140625" style="48" customWidth="1"/>
    <col min="7154" max="7154" width="0" style="48" hidden="1" customWidth="1"/>
    <col min="7155" max="7155" width="3.7109375" style="48" customWidth="1"/>
    <col min="7156" max="7156" width="12.28515625" style="48" customWidth="1"/>
    <col min="7157" max="7404" width="9.140625" style="48"/>
    <col min="7405" max="7405" width="5.28515625" style="48" customWidth="1"/>
    <col min="7406" max="7406" width="43.28515625" style="48" customWidth="1"/>
    <col min="7407" max="7407" width="18.140625" style="48" customWidth="1"/>
    <col min="7408" max="7408" width="12.85546875" style="48" customWidth="1"/>
    <col min="7409" max="7409" width="14.140625" style="48" customWidth="1"/>
    <col min="7410" max="7410" width="0" style="48" hidden="1" customWidth="1"/>
    <col min="7411" max="7411" width="3.7109375" style="48" customWidth="1"/>
    <col min="7412" max="7412" width="12.28515625" style="48" customWidth="1"/>
    <col min="7413" max="7660" width="9.140625" style="48"/>
    <col min="7661" max="7661" width="5.28515625" style="48" customWidth="1"/>
    <col min="7662" max="7662" width="43.28515625" style="48" customWidth="1"/>
    <col min="7663" max="7663" width="18.140625" style="48" customWidth="1"/>
    <col min="7664" max="7664" width="12.85546875" style="48" customWidth="1"/>
    <col min="7665" max="7665" width="14.140625" style="48" customWidth="1"/>
    <col min="7666" max="7666" width="0" style="48" hidden="1" customWidth="1"/>
    <col min="7667" max="7667" width="3.7109375" style="48" customWidth="1"/>
    <col min="7668" max="7668" width="12.28515625" style="48" customWidth="1"/>
    <col min="7669" max="7916" width="9.140625" style="48"/>
    <col min="7917" max="7917" width="5.28515625" style="48" customWidth="1"/>
    <col min="7918" max="7918" width="43.28515625" style="48" customWidth="1"/>
    <col min="7919" max="7919" width="18.140625" style="48" customWidth="1"/>
    <col min="7920" max="7920" width="12.85546875" style="48" customWidth="1"/>
    <col min="7921" max="7921" width="14.140625" style="48" customWidth="1"/>
    <col min="7922" max="7922" width="0" style="48" hidden="1" customWidth="1"/>
    <col min="7923" max="7923" width="3.7109375" style="48" customWidth="1"/>
    <col min="7924" max="7924" width="12.28515625" style="48" customWidth="1"/>
    <col min="7925" max="8172" width="9.140625" style="48"/>
    <col min="8173" max="8173" width="5.28515625" style="48" customWidth="1"/>
    <col min="8174" max="8174" width="43.28515625" style="48" customWidth="1"/>
    <col min="8175" max="8175" width="18.140625" style="48" customWidth="1"/>
    <col min="8176" max="8176" width="12.85546875" style="48" customWidth="1"/>
    <col min="8177" max="8177" width="14.140625" style="48" customWidth="1"/>
    <col min="8178" max="8178" width="0" style="48" hidden="1" customWidth="1"/>
    <col min="8179" max="8179" width="3.7109375" style="48" customWidth="1"/>
    <col min="8180" max="8180" width="12.28515625" style="48" customWidth="1"/>
    <col min="8181" max="8428" width="9.140625" style="48"/>
    <col min="8429" max="8429" width="5.28515625" style="48" customWidth="1"/>
    <col min="8430" max="8430" width="43.28515625" style="48" customWidth="1"/>
    <col min="8431" max="8431" width="18.140625" style="48" customWidth="1"/>
    <col min="8432" max="8432" width="12.85546875" style="48" customWidth="1"/>
    <col min="8433" max="8433" width="14.140625" style="48" customWidth="1"/>
    <col min="8434" max="8434" width="0" style="48" hidden="1" customWidth="1"/>
    <col min="8435" max="8435" width="3.7109375" style="48" customWidth="1"/>
    <col min="8436" max="8436" width="12.28515625" style="48" customWidth="1"/>
    <col min="8437" max="8684" width="9.140625" style="48"/>
    <col min="8685" max="8685" width="5.28515625" style="48" customWidth="1"/>
    <col min="8686" max="8686" width="43.28515625" style="48" customWidth="1"/>
    <col min="8687" max="8687" width="18.140625" style="48" customWidth="1"/>
    <col min="8688" max="8688" width="12.85546875" style="48" customWidth="1"/>
    <col min="8689" max="8689" width="14.140625" style="48" customWidth="1"/>
    <col min="8690" max="8690" width="0" style="48" hidden="1" customWidth="1"/>
    <col min="8691" max="8691" width="3.7109375" style="48" customWidth="1"/>
    <col min="8692" max="8692" width="12.28515625" style="48" customWidth="1"/>
    <col min="8693" max="8940" width="9.140625" style="48"/>
    <col min="8941" max="8941" width="5.28515625" style="48" customWidth="1"/>
    <col min="8942" max="8942" width="43.28515625" style="48" customWidth="1"/>
    <col min="8943" max="8943" width="18.140625" style="48" customWidth="1"/>
    <col min="8944" max="8944" width="12.85546875" style="48" customWidth="1"/>
    <col min="8945" max="8945" width="14.140625" style="48" customWidth="1"/>
    <col min="8946" max="8946" width="0" style="48" hidden="1" customWidth="1"/>
    <col min="8947" max="8947" width="3.7109375" style="48" customWidth="1"/>
    <col min="8948" max="8948" width="12.28515625" style="48" customWidth="1"/>
    <col min="8949" max="9196" width="9.140625" style="48"/>
    <col min="9197" max="9197" width="5.28515625" style="48" customWidth="1"/>
    <col min="9198" max="9198" width="43.28515625" style="48" customWidth="1"/>
    <col min="9199" max="9199" width="18.140625" style="48" customWidth="1"/>
    <col min="9200" max="9200" width="12.85546875" style="48" customWidth="1"/>
    <col min="9201" max="9201" width="14.140625" style="48" customWidth="1"/>
    <col min="9202" max="9202" width="0" style="48" hidden="1" customWidth="1"/>
    <col min="9203" max="9203" width="3.7109375" style="48" customWidth="1"/>
    <col min="9204" max="9204" width="12.28515625" style="48" customWidth="1"/>
    <col min="9205" max="9452" width="9.140625" style="48"/>
    <col min="9453" max="9453" width="5.28515625" style="48" customWidth="1"/>
    <col min="9454" max="9454" width="43.28515625" style="48" customWidth="1"/>
    <col min="9455" max="9455" width="18.140625" style="48" customWidth="1"/>
    <col min="9456" max="9456" width="12.85546875" style="48" customWidth="1"/>
    <col min="9457" max="9457" width="14.140625" style="48" customWidth="1"/>
    <col min="9458" max="9458" width="0" style="48" hidden="1" customWidth="1"/>
    <col min="9459" max="9459" width="3.7109375" style="48" customWidth="1"/>
    <col min="9460" max="9460" width="12.28515625" style="48" customWidth="1"/>
    <col min="9461" max="9708" width="9.140625" style="48"/>
    <col min="9709" max="9709" width="5.28515625" style="48" customWidth="1"/>
    <col min="9710" max="9710" width="43.28515625" style="48" customWidth="1"/>
    <col min="9711" max="9711" width="18.140625" style="48" customWidth="1"/>
    <col min="9712" max="9712" width="12.85546875" style="48" customWidth="1"/>
    <col min="9713" max="9713" width="14.140625" style="48" customWidth="1"/>
    <col min="9714" max="9714" width="0" style="48" hidden="1" customWidth="1"/>
    <col min="9715" max="9715" width="3.7109375" style="48" customWidth="1"/>
    <col min="9716" max="9716" width="12.28515625" style="48" customWidth="1"/>
    <col min="9717" max="9964" width="9.140625" style="48"/>
    <col min="9965" max="9965" width="5.28515625" style="48" customWidth="1"/>
    <col min="9966" max="9966" width="43.28515625" style="48" customWidth="1"/>
    <col min="9967" max="9967" width="18.140625" style="48" customWidth="1"/>
    <col min="9968" max="9968" width="12.85546875" style="48" customWidth="1"/>
    <col min="9969" max="9969" width="14.140625" style="48" customWidth="1"/>
    <col min="9970" max="9970" width="0" style="48" hidden="1" customWidth="1"/>
    <col min="9971" max="9971" width="3.7109375" style="48" customWidth="1"/>
    <col min="9972" max="9972" width="12.28515625" style="48" customWidth="1"/>
    <col min="9973" max="10220" width="9.140625" style="48"/>
    <col min="10221" max="10221" width="5.28515625" style="48" customWidth="1"/>
    <col min="10222" max="10222" width="43.28515625" style="48" customWidth="1"/>
    <col min="10223" max="10223" width="18.140625" style="48" customWidth="1"/>
    <col min="10224" max="10224" width="12.85546875" style="48" customWidth="1"/>
    <col min="10225" max="10225" width="14.140625" style="48" customWidth="1"/>
    <col min="10226" max="10226" width="0" style="48" hidden="1" customWidth="1"/>
    <col min="10227" max="10227" width="3.7109375" style="48" customWidth="1"/>
    <col min="10228" max="10228" width="12.28515625" style="48" customWidth="1"/>
    <col min="10229" max="10476" width="9.140625" style="48"/>
    <col min="10477" max="10477" width="5.28515625" style="48" customWidth="1"/>
    <col min="10478" max="10478" width="43.28515625" style="48" customWidth="1"/>
    <col min="10479" max="10479" width="18.140625" style="48" customWidth="1"/>
    <col min="10480" max="10480" width="12.85546875" style="48" customWidth="1"/>
    <col min="10481" max="10481" width="14.140625" style="48" customWidth="1"/>
    <col min="10482" max="10482" width="0" style="48" hidden="1" customWidth="1"/>
    <col min="10483" max="10483" width="3.7109375" style="48" customWidth="1"/>
    <col min="10484" max="10484" width="12.28515625" style="48" customWidth="1"/>
    <col min="10485" max="10732" width="9.140625" style="48"/>
    <col min="10733" max="10733" width="5.28515625" style="48" customWidth="1"/>
    <col min="10734" max="10734" width="43.28515625" style="48" customWidth="1"/>
    <col min="10735" max="10735" width="18.140625" style="48" customWidth="1"/>
    <col min="10736" max="10736" width="12.85546875" style="48" customWidth="1"/>
    <col min="10737" max="10737" width="14.140625" style="48" customWidth="1"/>
    <col min="10738" max="10738" width="0" style="48" hidden="1" customWidth="1"/>
    <col min="10739" max="10739" width="3.7109375" style="48" customWidth="1"/>
    <col min="10740" max="10740" width="12.28515625" style="48" customWidth="1"/>
    <col min="10741" max="10988" width="9.140625" style="48"/>
    <col min="10989" max="10989" width="5.28515625" style="48" customWidth="1"/>
    <col min="10990" max="10990" width="43.28515625" style="48" customWidth="1"/>
    <col min="10991" max="10991" width="18.140625" style="48" customWidth="1"/>
    <col min="10992" max="10992" width="12.85546875" style="48" customWidth="1"/>
    <col min="10993" max="10993" width="14.140625" style="48" customWidth="1"/>
    <col min="10994" max="10994" width="0" style="48" hidden="1" customWidth="1"/>
    <col min="10995" max="10995" width="3.7109375" style="48" customWidth="1"/>
    <col min="10996" max="10996" width="12.28515625" style="48" customWidth="1"/>
    <col min="10997" max="11244" width="9.140625" style="48"/>
    <col min="11245" max="11245" width="5.28515625" style="48" customWidth="1"/>
    <col min="11246" max="11246" width="43.28515625" style="48" customWidth="1"/>
    <col min="11247" max="11247" width="18.140625" style="48" customWidth="1"/>
    <col min="11248" max="11248" width="12.85546875" style="48" customWidth="1"/>
    <col min="11249" max="11249" width="14.140625" style="48" customWidth="1"/>
    <col min="11250" max="11250" width="0" style="48" hidden="1" customWidth="1"/>
    <col min="11251" max="11251" width="3.7109375" style="48" customWidth="1"/>
    <col min="11252" max="11252" width="12.28515625" style="48" customWidth="1"/>
    <col min="11253" max="11500" width="9.140625" style="48"/>
    <col min="11501" max="11501" width="5.28515625" style="48" customWidth="1"/>
    <col min="11502" max="11502" width="43.28515625" style="48" customWidth="1"/>
    <col min="11503" max="11503" width="18.140625" style="48" customWidth="1"/>
    <col min="11504" max="11504" width="12.85546875" style="48" customWidth="1"/>
    <col min="11505" max="11505" width="14.140625" style="48" customWidth="1"/>
    <col min="11506" max="11506" width="0" style="48" hidden="1" customWidth="1"/>
    <col min="11507" max="11507" width="3.7109375" style="48" customWidth="1"/>
    <col min="11508" max="11508" width="12.28515625" style="48" customWidth="1"/>
    <col min="11509" max="11756" width="9.140625" style="48"/>
    <col min="11757" max="11757" width="5.28515625" style="48" customWidth="1"/>
    <col min="11758" max="11758" width="43.28515625" style="48" customWidth="1"/>
    <col min="11759" max="11759" width="18.140625" style="48" customWidth="1"/>
    <col min="11760" max="11760" width="12.85546875" style="48" customWidth="1"/>
    <col min="11761" max="11761" width="14.140625" style="48" customWidth="1"/>
    <col min="11762" max="11762" width="0" style="48" hidden="1" customWidth="1"/>
    <col min="11763" max="11763" width="3.7109375" style="48" customWidth="1"/>
    <col min="11764" max="11764" width="12.28515625" style="48" customWidth="1"/>
    <col min="11765" max="12012" width="9.140625" style="48"/>
    <col min="12013" max="12013" width="5.28515625" style="48" customWidth="1"/>
    <col min="12014" max="12014" width="43.28515625" style="48" customWidth="1"/>
    <col min="12015" max="12015" width="18.140625" style="48" customWidth="1"/>
    <col min="12016" max="12016" width="12.85546875" style="48" customWidth="1"/>
    <col min="12017" max="12017" width="14.140625" style="48" customWidth="1"/>
    <col min="12018" max="12018" width="0" style="48" hidden="1" customWidth="1"/>
    <col min="12019" max="12019" width="3.7109375" style="48" customWidth="1"/>
    <col min="12020" max="12020" width="12.28515625" style="48" customWidth="1"/>
    <col min="12021" max="12268" width="9.140625" style="48"/>
    <col min="12269" max="12269" width="5.28515625" style="48" customWidth="1"/>
    <col min="12270" max="12270" width="43.28515625" style="48" customWidth="1"/>
    <col min="12271" max="12271" width="18.140625" style="48" customWidth="1"/>
    <col min="12272" max="12272" width="12.85546875" style="48" customWidth="1"/>
    <col min="12273" max="12273" width="14.140625" style="48" customWidth="1"/>
    <col min="12274" max="12274" width="0" style="48" hidden="1" customWidth="1"/>
    <col min="12275" max="12275" width="3.7109375" style="48" customWidth="1"/>
    <col min="12276" max="12276" width="12.28515625" style="48" customWidth="1"/>
    <col min="12277" max="12524" width="9.140625" style="48"/>
    <col min="12525" max="12525" width="5.28515625" style="48" customWidth="1"/>
    <col min="12526" max="12526" width="43.28515625" style="48" customWidth="1"/>
    <col min="12527" max="12527" width="18.140625" style="48" customWidth="1"/>
    <col min="12528" max="12528" width="12.85546875" style="48" customWidth="1"/>
    <col min="12529" max="12529" width="14.140625" style="48" customWidth="1"/>
    <col min="12530" max="12530" width="0" style="48" hidden="1" customWidth="1"/>
    <col min="12531" max="12531" width="3.7109375" style="48" customWidth="1"/>
    <col min="12532" max="12532" width="12.28515625" style="48" customWidth="1"/>
    <col min="12533" max="12780" width="9.140625" style="48"/>
    <col min="12781" max="12781" width="5.28515625" style="48" customWidth="1"/>
    <col min="12782" max="12782" width="43.28515625" style="48" customWidth="1"/>
    <col min="12783" max="12783" width="18.140625" style="48" customWidth="1"/>
    <col min="12784" max="12784" width="12.85546875" style="48" customWidth="1"/>
    <col min="12785" max="12785" width="14.140625" style="48" customWidth="1"/>
    <col min="12786" max="12786" width="0" style="48" hidden="1" customWidth="1"/>
    <col min="12787" max="12787" width="3.7109375" style="48" customWidth="1"/>
    <col min="12788" max="12788" width="12.28515625" style="48" customWidth="1"/>
    <col min="12789" max="13036" width="9.140625" style="48"/>
    <col min="13037" max="13037" width="5.28515625" style="48" customWidth="1"/>
    <col min="13038" max="13038" width="43.28515625" style="48" customWidth="1"/>
    <col min="13039" max="13039" width="18.140625" style="48" customWidth="1"/>
    <col min="13040" max="13040" width="12.85546875" style="48" customWidth="1"/>
    <col min="13041" max="13041" width="14.140625" style="48" customWidth="1"/>
    <col min="13042" max="13042" width="0" style="48" hidden="1" customWidth="1"/>
    <col min="13043" max="13043" width="3.7109375" style="48" customWidth="1"/>
    <col min="13044" max="13044" width="12.28515625" style="48" customWidth="1"/>
    <col min="13045" max="13292" width="9.140625" style="48"/>
    <col min="13293" max="13293" width="5.28515625" style="48" customWidth="1"/>
    <col min="13294" max="13294" width="43.28515625" style="48" customWidth="1"/>
    <col min="13295" max="13295" width="18.140625" style="48" customWidth="1"/>
    <col min="13296" max="13296" width="12.85546875" style="48" customWidth="1"/>
    <col min="13297" max="13297" width="14.140625" style="48" customWidth="1"/>
    <col min="13298" max="13298" width="0" style="48" hidden="1" customWidth="1"/>
    <col min="13299" max="13299" width="3.7109375" style="48" customWidth="1"/>
    <col min="13300" max="13300" width="12.28515625" style="48" customWidth="1"/>
    <col min="13301" max="13548" width="9.140625" style="48"/>
    <col min="13549" max="13549" width="5.28515625" style="48" customWidth="1"/>
    <col min="13550" max="13550" width="43.28515625" style="48" customWidth="1"/>
    <col min="13551" max="13551" width="18.140625" style="48" customWidth="1"/>
    <col min="13552" max="13552" width="12.85546875" style="48" customWidth="1"/>
    <col min="13553" max="13553" width="14.140625" style="48" customWidth="1"/>
    <col min="13554" max="13554" width="0" style="48" hidden="1" customWidth="1"/>
    <col min="13555" max="13555" width="3.7109375" style="48" customWidth="1"/>
    <col min="13556" max="13556" width="12.28515625" style="48" customWidth="1"/>
    <col min="13557" max="13804" width="9.140625" style="48"/>
    <col min="13805" max="13805" width="5.28515625" style="48" customWidth="1"/>
    <col min="13806" max="13806" width="43.28515625" style="48" customWidth="1"/>
    <col min="13807" max="13807" width="18.140625" style="48" customWidth="1"/>
    <col min="13808" max="13808" width="12.85546875" style="48" customWidth="1"/>
    <col min="13809" max="13809" width="14.140625" style="48" customWidth="1"/>
    <col min="13810" max="13810" width="0" style="48" hidden="1" customWidth="1"/>
    <col min="13811" max="13811" width="3.7109375" style="48" customWidth="1"/>
    <col min="13812" max="13812" width="12.28515625" style="48" customWidth="1"/>
    <col min="13813" max="14060" width="9.140625" style="48"/>
    <col min="14061" max="14061" width="5.28515625" style="48" customWidth="1"/>
    <col min="14062" max="14062" width="43.28515625" style="48" customWidth="1"/>
    <col min="14063" max="14063" width="18.140625" style="48" customWidth="1"/>
    <col min="14064" max="14064" width="12.85546875" style="48" customWidth="1"/>
    <col min="14065" max="14065" width="14.140625" style="48" customWidth="1"/>
    <col min="14066" max="14066" width="0" style="48" hidden="1" customWidth="1"/>
    <col min="14067" max="14067" width="3.7109375" style="48" customWidth="1"/>
    <col min="14068" max="14068" width="12.28515625" style="48" customWidth="1"/>
    <col min="14069" max="14316" width="9.140625" style="48"/>
    <col min="14317" max="14317" width="5.28515625" style="48" customWidth="1"/>
    <col min="14318" max="14318" width="43.28515625" style="48" customWidth="1"/>
    <col min="14319" max="14319" width="18.140625" style="48" customWidth="1"/>
    <col min="14320" max="14320" width="12.85546875" style="48" customWidth="1"/>
    <col min="14321" max="14321" width="14.140625" style="48" customWidth="1"/>
    <col min="14322" max="14322" width="0" style="48" hidden="1" customWidth="1"/>
    <col min="14323" max="14323" width="3.7109375" style="48" customWidth="1"/>
    <col min="14324" max="14324" width="12.28515625" style="48" customWidth="1"/>
    <col min="14325" max="14572" width="9.140625" style="48"/>
    <col min="14573" max="14573" width="5.28515625" style="48" customWidth="1"/>
    <col min="14574" max="14574" width="43.28515625" style="48" customWidth="1"/>
    <col min="14575" max="14575" width="18.140625" style="48" customWidth="1"/>
    <col min="14576" max="14576" width="12.85546875" style="48" customWidth="1"/>
    <col min="14577" max="14577" width="14.140625" style="48" customWidth="1"/>
    <col min="14578" max="14578" width="0" style="48" hidden="1" customWidth="1"/>
    <col min="14579" max="14579" width="3.7109375" style="48" customWidth="1"/>
    <col min="14580" max="14580" width="12.28515625" style="48" customWidth="1"/>
    <col min="14581" max="14828" width="9.140625" style="48"/>
    <col min="14829" max="14829" width="5.28515625" style="48" customWidth="1"/>
    <col min="14830" max="14830" width="43.28515625" style="48" customWidth="1"/>
    <col min="14831" max="14831" width="18.140625" style="48" customWidth="1"/>
    <col min="14832" max="14832" width="12.85546875" style="48" customWidth="1"/>
    <col min="14833" max="14833" width="14.140625" style="48" customWidth="1"/>
    <col min="14834" max="14834" width="0" style="48" hidden="1" customWidth="1"/>
    <col min="14835" max="14835" width="3.7109375" style="48" customWidth="1"/>
    <col min="14836" max="14836" width="12.28515625" style="48" customWidth="1"/>
    <col min="14837" max="15084" width="9.140625" style="48"/>
    <col min="15085" max="15085" width="5.28515625" style="48" customWidth="1"/>
    <col min="15086" max="15086" width="43.28515625" style="48" customWidth="1"/>
    <col min="15087" max="15087" width="18.140625" style="48" customWidth="1"/>
    <col min="15088" max="15088" width="12.85546875" style="48" customWidth="1"/>
    <col min="15089" max="15089" width="14.140625" style="48" customWidth="1"/>
    <col min="15090" max="15090" width="0" style="48" hidden="1" customWidth="1"/>
    <col min="15091" max="15091" width="3.7109375" style="48" customWidth="1"/>
    <col min="15092" max="15092" width="12.28515625" style="48" customWidth="1"/>
    <col min="15093" max="15340" width="9.140625" style="48"/>
    <col min="15341" max="15341" width="5.28515625" style="48" customWidth="1"/>
    <col min="15342" max="15342" width="43.28515625" style="48" customWidth="1"/>
    <col min="15343" max="15343" width="18.140625" style="48" customWidth="1"/>
    <col min="15344" max="15344" width="12.85546875" style="48" customWidth="1"/>
    <col min="15345" max="15345" width="14.140625" style="48" customWidth="1"/>
    <col min="15346" max="15346" width="0" style="48" hidden="1" customWidth="1"/>
    <col min="15347" max="15347" width="3.7109375" style="48" customWidth="1"/>
    <col min="15348" max="15348" width="12.28515625" style="48" customWidth="1"/>
    <col min="15349" max="15596" width="9.140625" style="48"/>
    <col min="15597" max="15597" width="5.28515625" style="48" customWidth="1"/>
    <col min="15598" max="15598" width="43.28515625" style="48" customWidth="1"/>
    <col min="15599" max="15599" width="18.140625" style="48" customWidth="1"/>
    <col min="15600" max="15600" width="12.85546875" style="48" customWidth="1"/>
    <col min="15601" max="15601" width="14.140625" style="48" customWidth="1"/>
    <col min="15602" max="15602" width="0" style="48" hidden="1" customWidth="1"/>
    <col min="15603" max="15603" width="3.7109375" style="48" customWidth="1"/>
    <col min="15604" max="15604" width="12.28515625" style="48" customWidth="1"/>
    <col min="15605" max="15852" width="9.140625" style="48"/>
    <col min="15853" max="15853" width="5.28515625" style="48" customWidth="1"/>
    <col min="15854" max="15854" width="43.28515625" style="48" customWidth="1"/>
    <col min="15855" max="15855" width="18.140625" style="48" customWidth="1"/>
    <col min="15856" max="15856" width="12.85546875" style="48" customWidth="1"/>
    <col min="15857" max="15857" width="14.140625" style="48" customWidth="1"/>
    <col min="15858" max="15858" width="0" style="48" hidden="1" customWidth="1"/>
    <col min="15859" max="15859" width="3.7109375" style="48" customWidth="1"/>
    <col min="15860" max="15860" width="12.28515625" style="48" customWidth="1"/>
    <col min="15861" max="16108" width="9.140625" style="48"/>
    <col min="16109" max="16109" width="5.28515625" style="48" customWidth="1"/>
    <col min="16110" max="16110" width="43.28515625" style="48" customWidth="1"/>
    <col min="16111" max="16111" width="18.140625" style="48" customWidth="1"/>
    <col min="16112" max="16112" width="12.85546875" style="48" customWidth="1"/>
    <col min="16113" max="16113" width="14.140625" style="48" customWidth="1"/>
    <col min="16114" max="16114" width="0" style="48" hidden="1" customWidth="1"/>
    <col min="16115" max="16115" width="3.7109375" style="48" customWidth="1"/>
    <col min="16116" max="16116" width="12.28515625" style="48" customWidth="1"/>
    <col min="16117" max="16384" width="9.140625" style="48"/>
  </cols>
  <sheetData>
    <row r="1" spans="1:5" x14ac:dyDescent="0.25">
      <c r="C1" s="231" t="s">
        <v>112</v>
      </c>
      <c r="D1" s="231"/>
      <c r="E1" s="231"/>
    </row>
    <row r="2" spans="1:5" ht="13.5" customHeight="1" x14ac:dyDescent="0.25">
      <c r="A2" s="107"/>
      <c r="C2" s="232" t="s">
        <v>228</v>
      </c>
      <c r="D2" s="232"/>
      <c r="E2" s="232"/>
    </row>
    <row r="3" spans="1:5" ht="13.5" customHeight="1" x14ac:dyDescent="0.25">
      <c r="A3" s="107"/>
      <c r="C3" s="233" t="s">
        <v>229</v>
      </c>
      <c r="D3" s="233"/>
      <c r="E3" s="233"/>
    </row>
    <row r="4" spans="1:5" x14ac:dyDescent="0.25">
      <c r="C4" s="140"/>
      <c r="D4" s="140"/>
      <c r="E4" s="140"/>
    </row>
    <row r="5" spans="1:5" s="49" customFormat="1" ht="92.25" customHeight="1" x14ac:dyDescent="0.3">
      <c r="A5" s="234" t="s">
        <v>254</v>
      </c>
      <c r="B5" s="234"/>
      <c r="C5" s="234"/>
      <c r="D5" s="234"/>
      <c r="E5" s="234"/>
    </row>
    <row r="6" spans="1:5" s="52" customFormat="1" ht="18.75" customHeight="1" x14ac:dyDescent="0.3">
      <c r="A6" s="51"/>
      <c r="B6" s="124" t="s">
        <v>113</v>
      </c>
      <c r="C6" s="51"/>
      <c r="D6" s="51"/>
      <c r="E6" s="51"/>
    </row>
    <row r="7" spans="1:5" s="52" customFormat="1" ht="23.25" customHeight="1" x14ac:dyDescent="0.3">
      <c r="A7" s="51"/>
      <c r="B7" s="252" t="s">
        <v>1</v>
      </c>
      <c r="C7" s="252"/>
      <c r="D7" s="252"/>
      <c r="E7" s="252"/>
    </row>
    <row r="8" spans="1:5" s="103" customFormat="1" ht="44.25" customHeight="1" x14ac:dyDescent="0.2">
      <c r="A8" s="53" t="s">
        <v>2</v>
      </c>
      <c r="B8" s="53" t="s">
        <v>3</v>
      </c>
      <c r="C8" s="53" t="s">
        <v>4</v>
      </c>
      <c r="D8" s="53" t="s">
        <v>5</v>
      </c>
      <c r="E8" s="53" t="s">
        <v>6</v>
      </c>
    </row>
    <row r="9" spans="1:5" s="28" customFormat="1" ht="24" customHeight="1" x14ac:dyDescent="0.2">
      <c r="A9" s="108">
        <v>1</v>
      </c>
      <c r="B9" s="54" t="s">
        <v>7</v>
      </c>
      <c r="C9" s="55">
        <v>1</v>
      </c>
      <c r="D9" s="27">
        <v>240000</v>
      </c>
      <c r="E9" s="27">
        <f>+D9*C9</f>
        <v>240000</v>
      </c>
    </row>
    <row r="10" spans="1:5" s="28" customFormat="1" ht="24" customHeight="1" x14ac:dyDescent="0.2">
      <c r="A10" s="108">
        <v>2</v>
      </c>
      <c r="B10" s="54" t="s">
        <v>13</v>
      </c>
      <c r="C10" s="55">
        <v>1</v>
      </c>
      <c r="D10" s="27">
        <v>180000</v>
      </c>
      <c r="E10" s="27">
        <f t="shared" ref="E10:E23" si="0">+D10*C10</f>
        <v>180000</v>
      </c>
    </row>
    <row r="11" spans="1:5" s="28" customFormat="1" ht="24" customHeight="1" x14ac:dyDescent="0.2">
      <c r="A11" s="108">
        <v>3</v>
      </c>
      <c r="B11" s="54" t="s">
        <v>261</v>
      </c>
      <c r="C11" s="55">
        <v>2</v>
      </c>
      <c r="D11" s="27">
        <v>125000</v>
      </c>
      <c r="E11" s="27">
        <f t="shared" si="0"/>
        <v>250000</v>
      </c>
    </row>
    <row r="12" spans="1:5" s="28" customFormat="1" ht="24" customHeight="1" x14ac:dyDescent="0.2">
      <c r="A12" s="108">
        <v>4</v>
      </c>
      <c r="B12" s="54" t="s">
        <v>114</v>
      </c>
      <c r="C12" s="55">
        <v>4</v>
      </c>
      <c r="D12" s="27">
        <v>125000</v>
      </c>
      <c r="E12" s="27">
        <f t="shared" si="0"/>
        <v>500000</v>
      </c>
    </row>
    <row r="13" spans="1:5" s="28" customFormat="1" ht="24" customHeight="1" x14ac:dyDescent="0.2">
      <c r="A13" s="108">
        <v>5</v>
      </c>
      <c r="B13" s="54" t="s">
        <v>115</v>
      </c>
      <c r="C13" s="55">
        <v>1</v>
      </c>
      <c r="D13" s="27">
        <v>125000</v>
      </c>
      <c r="E13" s="27">
        <f t="shared" si="0"/>
        <v>125000</v>
      </c>
    </row>
    <row r="14" spans="1:5" s="28" customFormat="1" ht="24" customHeight="1" x14ac:dyDescent="0.2">
      <c r="A14" s="108">
        <v>6</v>
      </c>
      <c r="B14" s="54" t="s">
        <v>116</v>
      </c>
      <c r="C14" s="55">
        <v>1</v>
      </c>
      <c r="D14" s="27">
        <v>125000</v>
      </c>
      <c r="E14" s="27">
        <f t="shared" si="0"/>
        <v>125000</v>
      </c>
    </row>
    <row r="15" spans="1:5" s="28" customFormat="1" ht="24" customHeight="1" x14ac:dyDescent="0.2">
      <c r="A15" s="108">
        <v>7</v>
      </c>
      <c r="B15" s="54" t="s">
        <v>117</v>
      </c>
      <c r="C15" s="55">
        <v>1</v>
      </c>
      <c r="D15" s="27">
        <v>125000</v>
      </c>
      <c r="E15" s="27">
        <f t="shared" si="0"/>
        <v>125000</v>
      </c>
    </row>
    <row r="16" spans="1:5" s="28" customFormat="1" ht="24" customHeight="1" x14ac:dyDescent="0.2">
      <c r="A16" s="108">
        <v>8</v>
      </c>
      <c r="B16" s="54" t="s">
        <v>118</v>
      </c>
      <c r="C16" s="55">
        <v>1</v>
      </c>
      <c r="D16" s="27">
        <v>125000</v>
      </c>
      <c r="E16" s="27">
        <f t="shared" si="0"/>
        <v>125000</v>
      </c>
    </row>
    <row r="17" spans="1:5" s="28" customFormat="1" ht="24" customHeight="1" x14ac:dyDescent="0.2">
      <c r="A17" s="108">
        <v>9</v>
      </c>
      <c r="B17" s="54" t="s">
        <v>119</v>
      </c>
      <c r="C17" s="55">
        <v>1</v>
      </c>
      <c r="D17" s="27">
        <v>125000</v>
      </c>
      <c r="E17" s="27">
        <f t="shared" si="0"/>
        <v>125000</v>
      </c>
    </row>
    <row r="18" spans="1:5" s="28" customFormat="1" ht="24" customHeight="1" x14ac:dyDescent="0.2">
      <c r="A18" s="108">
        <v>10</v>
      </c>
      <c r="B18" s="54" t="s">
        <v>120</v>
      </c>
      <c r="C18" s="55">
        <v>2</v>
      </c>
      <c r="D18" s="27">
        <v>125000</v>
      </c>
      <c r="E18" s="27">
        <f t="shared" si="0"/>
        <v>250000</v>
      </c>
    </row>
    <row r="19" spans="1:5" s="28" customFormat="1" ht="24" customHeight="1" x14ac:dyDescent="0.2">
      <c r="A19" s="108">
        <v>11</v>
      </c>
      <c r="B19" s="54" t="s">
        <v>121</v>
      </c>
      <c r="C19" s="55">
        <v>1</v>
      </c>
      <c r="D19" s="27">
        <v>125000</v>
      </c>
      <c r="E19" s="27">
        <f t="shared" si="0"/>
        <v>125000</v>
      </c>
    </row>
    <row r="20" spans="1:5" s="28" customFormat="1" ht="24" customHeight="1" x14ac:dyDescent="0.2">
      <c r="A20" s="108">
        <v>12</v>
      </c>
      <c r="B20" s="54" t="s">
        <v>21</v>
      </c>
      <c r="C20" s="55">
        <v>1</v>
      </c>
      <c r="D20" s="27">
        <v>125000</v>
      </c>
      <c r="E20" s="27">
        <f t="shared" si="0"/>
        <v>125000</v>
      </c>
    </row>
    <row r="21" spans="1:5" s="28" customFormat="1" ht="24" customHeight="1" x14ac:dyDescent="0.2">
      <c r="A21" s="108">
        <v>13</v>
      </c>
      <c r="B21" s="54" t="s">
        <v>23</v>
      </c>
      <c r="C21" s="55">
        <v>1</v>
      </c>
      <c r="D21" s="27">
        <v>138000</v>
      </c>
      <c r="E21" s="27">
        <f t="shared" si="0"/>
        <v>138000</v>
      </c>
    </row>
    <row r="22" spans="1:5" s="28" customFormat="1" ht="24" customHeight="1" x14ac:dyDescent="0.2">
      <c r="A22" s="108">
        <v>14</v>
      </c>
      <c r="B22" s="54" t="s">
        <v>18</v>
      </c>
      <c r="C22" s="55">
        <v>0.5</v>
      </c>
      <c r="D22" s="27">
        <v>125000</v>
      </c>
      <c r="E22" s="27">
        <f t="shared" si="0"/>
        <v>62500</v>
      </c>
    </row>
    <row r="23" spans="1:5" s="28" customFormat="1" ht="24" customHeight="1" x14ac:dyDescent="0.2">
      <c r="A23" s="108">
        <v>15</v>
      </c>
      <c r="B23" s="54" t="s">
        <v>96</v>
      </c>
      <c r="C23" s="55">
        <v>1</v>
      </c>
      <c r="D23" s="27">
        <v>125000</v>
      </c>
      <c r="E23" s="27">
        <f t="shared" si="0"/>
        <v>125000</v>
      </c>
    </row>
    <row r="24" spans="1:5" s="64" customFormat="1" ht="30" customHeight="1" x14ac:dyDescent="0.2">
      <c r="A24" s="110"/>
      <c r="B24" s="60" t="s">
        <v>24</v>
      </c>
      <c r="C24" s="61">
        <f>SUM(C9:C23)</f>
        <v>19.5</v>
      </c>
      <c r="D24" s="110"/>
      <c r="E24" s="73">
        <f>SUM(E9:E23)</f>
        <v>2620500</v>
      </c>
    </row>
    <row r="25" spans="1:5" s="28" customFormat="1" ht="30.75" customHeight="1" x14ac:dyDescent="0.2">
      <c r="B25" s="158"/>
      <c r="C25" s="158"/>
    </row>
    <row r="26" spans="1:5" s="28" customFormat="1" ht="32.25" customHeight="1" x14ac:dyDescent="0.3">
      <c r="A26" s="159"/>
      <c r="B26" s="159"/>
      <c r="C26" s="159"/>
      <c r="D26" s="250"/>
      <c r="E26" s="250"/>
    </row>
    <row r="27" spans="1:5" s="28" customFormat="1" ht="23.25" customHeight="1" x14ac:dyDescent="0.2"/>
    <row r="28" spans="1:5" s="28" customFormat="1" ht="23.25" customHeight="1" x14ac:dyDescent="0.2"/>
    <row r="29" spans="1:5" s="28" customFormat="1" ht="23.25" customHeight="1" x14ac:dyDescent="0.2"/>
    <row r="30" spans="1:5" s="28" customFormat="1" ht="23.25" customHeight="1" x14ac:dyDescent="0.2"/>
    <row r="31" spans="1:5" s="28" customFormat="1" ht="23.25" customHeight="1" x14ac:dyDescent="0.2"/>
    <row r="32" spans="1:5" s="28" customFormat="1" ht="23.25" customHeight="1" x14ac:dyDescent="0.2"/>
    <row r="33" spans="1:5" s="28" customFormat="1" ht="23.25" customHeight="1" x14ac:dyDescent="0.2">
      <c r="A33" s="251"/>
      <c r="B33" s="251"/>
      <c r="C33" s="251"/>
      <c r="D33" s="251"/>
      <c r="E33" s="251"/>
    </row>
    <row r="34" spans="1:5" s="28" customFormat="1" ht="23.25" customHeight="1" x14ac:dyDescent="0.2"/>
    <row r="35" spans="1:5" s="28" customFormat="1" ht="23.25" customHeight="1" x14ac:dyDescent="0.2"/>
    <row r="36" spans="1:5" s="28" customFormat="1" ht="23.25" customHeight="1" x14ac:dyDescent="0.2"/>
    <row r="37" spans="1:5" s="28" customFormat="1" ht="23.25" customHeight="1" x14ac:dyDescent="0.2"/>
    <row r="38" spans="1:5" s="28" customFormat="1" ht="23.25" customHeight="1" x14ac:dyDescent="0.2"/>
    <row r="39" spans="1:5" s="28" customFormat="1" ht="23.25" customHeight="1" x14ac:dyDescent="0.2"/>
  </sheetData>
  <mergeCells count="7">
    <mergeCell ref="D26:E26"/>
    <mergeCell ref="A33:E33"/>
    <mergeCell ref="C1:E1"/>
    <mergeCell ref="C2:E2"/>
    <mergeCell ref="C3:E3"/>
    <mergeCell ref="A5:E5"/>
    <mergeCell ref="B7:E7"/>
  </mergeCells>
  <pageMargins left="0.5" right="0.25" top="0.25" bottom="0" header="0.5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78"/>
  <sheetViews>
    <sheetView zoomScale="112" workbookViewId="0">
      <selection activeCell="G6" sqref="G6"/>
    </sheetView>
  </sheetViews>
  <sheetFormatPr defaultRowHeight="13.5" x14ac:dyDescent="0.25"/>
  <cols>
    <col min="1" max="1" width="4.7109375" style="119" customWidth="1"/>
    <col min="2" max="2" width="34.28515625" style="119" customWidth="1"/>
    <col min="3" max="5" width="14.7109375" style="119" customWidth="1"/>
    <col min="6" max="6" width="9.140625" style="119"/>
    <col min="7" max="7" width="16.140625" style="119" customWidth="1"/>
    <col min="8" max="167" width="9.140625" style="119"/>
    <col min="168" max="168" width="5.28515625" style="119" customWidth="1"/>
    <col min="169" max="169" width="35.85546875" style="119" customWidth="1"/>
    <col min="170" max="170" width="17.140625" style="119" customWidth="1"/>
    <col min="171" max="171" width="12.85546875" style="119" customWidth="1"/>
    <col min="172" max="172" width="17.140625" style="119" customWidth="1"/>
    <col min="173" max="423" width="9.140625" style="119"/>
    <col min="424" max="424" width="5.28515625" style="119" customWidth="1"/>
    <col min="425" max="425" width="35.85546875" style="119" customWidth="1"/>
    <col min="426" max="426" width="17.140625" style="119" customWidth="1"/>
    <col min="427" max="427" width="12.85546875" style="119" customWidth="1"/>
    <col min="428" max="428" width="17.140625" style="119" customWidth="1"/>
    <col min="429" max="679" width="9.140625" style="119"/>
    <col min="680" max="680" width="5.28515625" style="119" customWidth="1"/>
    <col min="681" max="681" width="35.85546875" style="119" customWidth="1"/>
    <col min="682" max="682" width="17.140625" style="119" customWidth="1"/>
    <col min="683" max="683" width="12.85546875" style="119" customWidth="1"/>
    <col min="684" max="684" width="17.140625" style="119" customWidth="1"/>
    <col min="685" max="935" width="9.140625" style="119"/>
    <col min="936" max="936" width="5.28515625" style="119" customWidth="1"/>
    <col min="937" max="937" width="35.85546875" style="119" customWidth="1"/>
    <col min="938" max="938" width="17.140625" style="119" customWidth="1"/>
    <col min="939" max="939" width="12.85546875" style="119" customWidth="1"/>
    <col min="940" max="940" width="17.140625" style="119" customWidth="1"/>
    <col min="941" max="1191" width="9.140625" style="119"/>
    <col min="1192" max="1192" width="5.28515625" style="119" customWidth="1"/>
    <col min="1193" max="1193" width="35.85546875" style="119" customWidth="1"/>
    <col min="1194" max="1194" width="17.140625" style="119" customWidth="1"/>
    <col min="1195" max="1195" width="12.85546875" style="119" customWidth="1"/>
    <col min="1196" max="1196" width="17.140625" style="119" customWidth="1"/>
    <col min="1197" max="1447" width="9.140625" style="119"/>
    <col min="1448" max="1448" width="5.28515625" style="119" customWidth="1"/>
    <col min="1449" max="1449" width="35.85546875" style="119" customWidth="1"/>
    <col min="1450" max="1450" width="17.140625" style="119" customWidth="1"/>
    <col min="1451" max="1451" width="12.85546875" style="119" customWidth="1"/>
    <col min="1452" max="1452" width="17.140625" style="119" customWidth="1"/>
    <col min="1453" max="1703" width="9.140625" style="119"/>
    <col min="1704" max="1704" width="5.28515625" style="119" customWidth="1"/>
    <col min="1705" max="1705" width="35.85546875" style="119" customWidth="1"/>
    <col min="1706" max="1706" width="17.140625" style="119" customWidth="1"/>
    <col min="1707" max="1707" width="12.85546875" style="119" customWidth="1"/>
    <col min="1708" max="1708" width="17.140625" style="119" customWidth="1"/>
    <col min="1709" max="1959" width="9.140625" style="119"/>
    <col min="1960" max="1960" width="5.28515625" style="119" customWidth="1"/>
    <col min="1961" max="1961" width="35.85546875" style="119" customWidth="1"/>
    <col min="1962" max="1962" width="17.140625" style="119" customWidth="1"/>
    <col min="1963" max="1963" width="12.85546875" style="119" customWidth="1"/>
    <col min="1964" max="1964" width="17.140625" style="119" customWidth="1"/>
    <col min="1965" max="2215" width="9.140625" style="119"/>
    <col min="2216" max="2216" width="5.28515625" style="119" customWidth="1"/>
    <col min="2217" max="2217" width="35.85546875" style="119" customWidth="1"/>
    <col min="2218" max="2218" width="17.140625" style="119" customWidth="1"/>
    <col min="2219" max="2219" width="12.85546875" style="119" customWidth="1"/>
    <col min="2220" max="2220" width="17.140625" style="119" customWidth="1"/>
    <col min="2221" max="2471" width="9.140625" style="119"/>
    <col min="2472" max="2472" width="5.28515625" style="119" customWidth="1"/>
    <col min="2473" max="2473" width="35.85546875" style="119" customWidth="1"/>
    <col min="2474" max="2474" width="17.140625" style="119" customWidth="1"/>
    <col min="2475" max="2475" width="12.85546875" style="119" customWidth="1"/>
    <col min="2476" max="2476" width="17.140625" style="119" customWidth="1"/>
    <col min="2477" max="2727" width="9.140625" style="119"/>
    <col min="2728" max="2728" width="5.28515625" style="119" customWidth="1"/>
    <col min="2729" max="2729" width="35.85546875" style="119" customWidth="1"/>
    <col min="2730" max="2730" width="17.140625" style="119" customWidth="1"/>
    <col min="2731" max="2731" width="12.85546875" style="119" customWidth="1"/>
    <col min="2732" max="2732" width="17.140625" style="119" customWidth="1"/>
    <col min="2733" max="2983" width="9.140625" style="119"/>
    <col min="2984" max="2984" width="5.28515625" style="119" customWidth="1"/>
    <col min="2985" max="2985" width="35.85546875" style="119" customWidth="1"/>
    <col min="2986" max="2986" width="17.140625" style="119" customWidth="1"/>
    <col min="2987" max="2987" width="12.85546875" style="119" customWidth="1"/>
    <col min="2988" max="2988" width="17.140625" style="119" customWidth="1"/>
    <col min="2989" max="3239" width="9.140625" style="119"/>
    <col min="3240" max="3240" width="5.28515625" style="119" customWidth="1"/>
    <col min="3241" max="3241" width="35.85546875" style="119" customWidth="1"/>
    <col min="3242" max="3242" width="17.140625" style="119" customWidth="1"/>
    <col min="3243" max="3243" width="12.85546875" style="119" customWidth="1"/>
    <col min="3244" max="3244" width="17.140625" style="119" customWidth="1"/>
    <col min="3245" max="3495" width="9.140625" style="119"/>
    <col min="3496" max="3496" width="5.28515625" style="119" customWidth="1"/>
    <col min="3497" max="3497" width="35.85546875" style="119" customWidth="1"/>
    <col min="3498" max="3498" width="17.140625" style="119" customWidth="1"/>
    <col min="3499" max="3499" width="12.85546875" style="119" customWidth="1"/>
    <col min="3500" max="3500" width="17.140625" style="119" customWidth="1"/>
    <col min="3501" max="3751" width="9.140625" style="119"/>
    <col min="3752" max="3752" width="5.28515625" style="119" customWidth="1"/>
    <col min="3753" max="3753" width="35.85546875" style="119" customWidth="1"/>
    <col min="3754" max="3754" width="17.140625" style="119" customWidth="1"/>
    <col min="3755" max="3755" width="12.85546875" style="119" customWidth="1"/>
    <col min="3756" max="3756" width="17.140625" style="119" customWidth="1"/>
    <col min="3757" max="4007" width="9.140625" style="119"/>
    <col min="4008" max="4008" width="5.28515625" style="119" customWidth="1"/>
    <col min="4009" max="4009" width="35.85546875" style="119" customWidth="1"/>
    <col min="4010" max="4010" width="17.140625" style="119" customWidth="1"/>
    <col min="4011" max="4011" width="12.85546875" style="119" customWidth="1"/>
    <col min="4012" max="4012" width="17.140625" style="119" customWidth="1"/>
    <col min="4013" max="4263" width="9.140625" style="119"/>
    <col min="4264" max="4264" width="5.28515625" style="119" customWidth="1"/>
    <col min="4265" max="4265" width="35.85546875" style="119" customWidth="1"/>
    <col min="4266" max="4266" width="17.140625" style="119" customWidth="1"/>
    <col min="4267" max="4267" width="12.85546875" style="119" customWidth="1"/>
    <col min="4268" max="4268" width="17.140625" style="119" customWidth="1"/>
    <col min="4269" max="4519" width="9.140625" style="119"/>
    <col min="4520" max="4520" width="5.28515625" style="119" customWidth="1"/>
    <col min="4521" max="4521" width="35.85546875" style="119" customWidth="1"/>
    <col min="4522" max="4522" width="17.140625" style="119" customWidth="1"/>
    <col min="4523" max="4523" width="12.85546875" style="119" customWidth="1"/>
    <col min="4524" max="4524" width="17.140625" style="119" customWidth="1"/>
    <col min="4525" max="4775" width="9.140625" style="119"/>
    <col min="4776" max="4776" width="5.28515625" style="119" customWidth="1"/>
    <col min="4777" max="4777" width="35.85546875" style="119" customWidth="1"/>
    <col min="4778" max="4778" width="17.140625" style="119" customWidth="1"/>
    <col min="4779" max="4779" width="12.85546875" style="119" customWidth="1"/>
    <col min="4780" max="4780" width="17.140625" style="119" customWidth="1"/>
    <col min="4781" max="5031" width="9.140625" style="119"/>
    <col min="5032" max="5032" width="5.28515625" style="119" customWidth="1"/>
    <col min="5033" max="5033" width="35.85546875" style="119" customWidth="1"/>
    <col min="5034" max="5034" width="17.140625" style="119" customWidth="1"/>
    <col min="5035" max="5035" width="12.85546875" style="119" customWidth="1"/>
    <col min="5036" max="5036" width="17.140625" style="119" customWidth="1"/>
    <col min="5037" max="5287" width="9.140625" style="119"/>
    <col min="5288" max="5288" width="5.28515625" style="119" customWidth="1"/>
    <col min="5289" max="5289" width="35.85546875" style="119" customWidth="1"/>
    <col min="5290" max="5290" width="17.140625" style="119" customWidth="1"/>
    <col min="5291" max="5291" width="12.85546875" style="119" customWidth="1"/>
    <col min="5292" max="5292" width="17.140625" style="119" customWidth="1"/>
    <col min="5293" max="5543" width="9.140625" style="119"/>
    <col min="5544" max="5544" width="5.28515625" style="119" customWidth="1"/>
    <col min="5545" max="5545" width="35.85546875" style="119" customWidth="1"/>
    <col min="5546" max="5546" width="17.140625" style="119" customWidth="1"/>
    <col min="5547" max="5547" width="12.85546875" style="119" customWidth="1"/>
    <col min="5548" max="5548" width="17.140625" style="119" customWidth="1"/>
    <col min="5549" max="5799" width="9.140625" style="119"/>
    <col min="5800" max="5800" width="5.28515625" style="119" customWidth="1"/>
    <col min="5801" max="5801" width="35.85546875" style="119" customWidth="1"/>
    <col min="5802" max="5802" width="17.140625" style="119" customWidth="1"/>
    <col min="5803" max="5803" width="12.85546875" style="119" customWidth="1"/>
    <col min="5804" max="5804" width="17.140625" style="119" customWidth="1"/>
    <col min="5805" max="6055" width="9.140625" style="119"/>
    <col min="6056" max="6056" width="5.28515625" style="119" customWidth="1"/>
    <col min="6057" max="6057" width="35.85546875" style="119" customWidth="1"/>
    <col min="6058" max="6058" width="17.140625" style="119" customWidth="1"/>
    <col min="6059" max="6059" width="12.85546875" style="119" customWidth="1"/>
    <col min="6060" max="6060" width="17.140625" style="119" customWidth="1"/>
    <col min="6061" max="6311" width="9.140625" style="119"/>
    <col min="6312" max="6312" width="5.28515625" style="119" customWidth="1"/>
    <col min="6313" max="6313" width="35.85546875" style="119" customWidth="1"/>
    <col min="6314" max="6314" width="17.140625" style="119" customWidth="1"/>
    <col min="6315" max="6315" width="12.85546875" style="119" customWidth="1"/>
    <col min="6316" max="6316" width="17.140625" style="119" customWidth="1"/>
    <col min="6317" max="6567" width="9.140625" style="119"/>
    <col min="6568" max="6568" width="5.28515625" style="119" customWidth="1"/>
    <col min="6569" max="6569" width="35.85546875" style="119" customWidth="1"/>
    <col min="6570" max="6570" width="17.140625" style="119" customWidth="1"/>
    <col min="6571" max="6571" width="12.85546875" style="119" customWidth="1"/>
    <col min="6572" max="6572" width="17.140625" style="119" customWidth="1"/>
    <col min="6573" max="6823" width="9.140625" style="119"/>
    <col min="6824" max="6824" width="5.28515625" style="119" customWidth="1"/>
    <col min="6825" max="6825" width="35.85546875" style="119" customWidth="1"/>
    <col min="6826" max="6826" width="17.140625" style="119" customWidth="1"/>
    <col min="6827" max="6827" width="12.85546875" style="119" customWidth="1"/>
    <col min="6828" max="6828" width="17.140625" style="119" customWidth="1"/>
    <col min="6829" max="7079" width="9.140625" style="119"/>
    <col min="7080" max="7080" width="5.28515625" style="119" customWidth="1"/>
    <col min="7081" max="7081" width="35.85546875" style="119" customWidth="1"/>
    <col min="7082" max="7082" width="17.140625" style="119" customWidth="1"/>
    <col min="7083" max="7083" width="12.85546875" style="119" customWidth="1"/>
    <col min="7084" max="7084" width="17.140625" style="119" customWidth="1"/>
    <col min="7085" max="7335" width="9.140625" style="119"/>
    <col min="7336" max="7336" width="5.28515625" style="119" customWidth="1"/>
    <col min="7337" max="7337" width="35.85546875" style="119" customWidth="1"/>
    <col min="7338" max="7338" width="17.140625" style="119" customWidth="1"/>
    <col min="7339" max="7339" width="12.85546875" style="119" customWidth="1"/>
    <col min="7340" max="7340" width="17.140625" style="119" customWidth="1"/>
    <col min="7341" max="7591" width="9.140625" style="119"/>
    <col min="7592" max="7592" width="5.28515625" style="119" customWidth="1"/>
    <col min="7593" max="7593" width="35.85546875" style="119" customWidth="1"/>
    <col min="7594" max="7594" width="17.140625" style="119" customWidth="1"/>
    <col min="7595" max="7595" width="12.85546875" style="119" customWidth="1"/>
    <col min="7596" max="7596" width="17.140625" style="119" customWidth="1"/>
    <col min="7597" max="7847" width="9.140625" style="119"/>
    <col min="7848" max="7848" width="5.28515625" style="119" customWidth="1"/>
    <col min="7849" max="7849" width="35.85546875" style="119" customWidth="1"/>
    <col min="7850" max="7850" width="17.140625" style="119" customWidth="1"/>
    <col min="7851" max="7851" width="12.85546875" style="119" customWidth="1"/>
    <col min="7852" max="7852" width="17.140625" style="119" customWidth="1"/>
    <col min="7853" max="8103" width="9.140625" style="119"/>
    <col min="8104" max="8104" width="5.28515625" style="119" customWidth="1"/>
    <col min="8105" max="8105" width="35.85546875" style="119" customWidth="1"/>
    <col min="8106" max="8106" width="17.140625" style="119" customWidth="1"/>
    <col min="8107" max="8107" width="12.85546875" style="119" customWidth="1"/>
    <col min="8108" max="8108" width="17.140625" style="119" customWidth="1"/>
    <col min="8109" max="8359" width="9.140625" style="119"/>
    <col min="8360" max="8360" width="5.28515625" style="119" customWidth="1"/>
    <col min="8361" max="8361" width="35.85546875" style="119" customWidth="1"/>
    <col min="8362" max="8362" width="17.140625" style="119" customWidth="1"/>
    <col min="8363" max="8363" width="12.85546875" style="119" customWidth="1"/>
    <col min="8364" max="8364" width="17.140625" style="119" customWidth="1"/>
    <col min="8365" max="8615" width="9.140625" style="119"/>
    <col min="8616" max="8616" width="5.28515625" style="119" customWidth="1"/>
    <col min="8617" max="8617" width="35.85546875" style="119" customWidth="1"/>
    <col min="8618" max="8618" width="17.140625" style="119" customWidth="1"/>
    <col min="8619" max="8619" width="12.85546875" style="119" customWidth="1"/>
    <col min="8620" max="8620" width="17.140625" style="119" customWidth="1"/>
    <col min="8621" max="8871" width="9.140625" style="119"/>
    <col min="8872" max="8872" width="5.28515625" style="119" customWidth="1"/>
    <col min="8873" max="8873" width="35.85546875" style="119" customWidth="1"/>
    <col min="8874" max="8874" width="17.140625" style="119" customWidth="1"/>
    <col min="8875" max="8875" width="12.85546875" style="119" customWidth="1"/>
    <col min="8876" max="8876" width="17.140625" style="119" customWidth="1"/>
    <col min="8877" max="9127" width="9.140625" style="119"/>
    <col min="9128" max="9128" width="5.28515625" style="119" customWidth="1"/>
    <col min="9129" max="9129" width="35.85546875" style="119" customWidth="1"/>
    <col min="9130" max="9130" width="17.140625" style="119" customWidth="1"/>
    <col min="9131" max="9131" width="12.85546875" style="119" customWidth="1"/>
    <col min="9132" max="9132" width="17.140625" style="119" customWidth="1"/>
    <col min="9133" max="9383" width="9.140625" style="119"/>
    <col min="9384" max="9384" width="5.28515625" style="119" customWidth="1"/>
    <col min="9385" max="9385" width="35.85546875" style="119" customWidth="1"/>
    <col min="9386" max="9386" width="17.140625" style="119" customWidth="1"/>
    <col min="9387" max="9387" width="12.85546875" style="119" customWidth="1"/>
    <col min="9388" max="9388" width="17.140625" style="119" customWidth="1"/>
    <col min="9389" max="9639" width="9.140625" style="119"/>
    <col min="9640" max="9640" width="5.28515625" style="119" customWidth="1"/>
    <col min="9641" max="9641" width="35.85546875" style="119" customWidth="1"/>
    <col min="9642" max="9642" width="17.140625" style="119" customWidth="1"/>
    <col min="9643" max="9643" width="12.85546875" style="119" customWidth="1"/>
    <col min="9644" max="9644" width="17.140625" style="119" customWidth="1"/>
    <col min="9645" max="9895" width="9.140625" style="119"/>
    <col min="9896" max="9896" width="5.28515625" style="119" customWidth="1"/>
    <col min="9897" max="9897" width="35.85546875" style="119" customWidth="1"/>
    <col min="9898" max="9898" width="17.140625" style="119" customWidth="1"/>
    <col min="9899" max="9899" width="12.85546875" style="119" customWidth="1"/>
    <col min="9900" max="9900" width="17.140625" style="119" customWidth="1"/>
    <col min="9901" max="10151" width="9.140625" style="119"/>
    <col min="10152" max="10152" width="5.28515625" style="119" customWidth="1"/>
    <col min="10153" max="10153" width="35.85546875" style="119" customWidth="1"/>
    <col min="10154" max="10154" width="17.140625" style="119" customWidth="1"/>
    <col min="10155" max="10155" width="12.85546875" style="119" customWidth="1"/>
    <col min="10156" max="10156" width="17.140625" style="119" customWidth="1"/>
    <col min="10157" max="10407" width="9.140625" style="119"/>
    <col min="10408" max="10408" width="5.28515625" style="119" customWidth="1"/>
    <col min="10409" max="10409" width="35.85546875" style="119" customWidth="1"/>
    <col min="10410" max="10410" width="17.140625" style="119" customWidth="1"/>
    <col min="10411" max="10411" width="12.85546875" style="119" customWidth="1"/>
    <col min="10412" max="10412" width="17.140625" style="119" customWidth="1"/>
    <col min="10413" max="10663" width="9.140625" style="119"/>
    <col min="10664" max="10664" width="5.28515625" style="119" customWidth="1"/>
    <col min="10665" max="10665" width="35.85546875" style="119" customWidth="1"/>
    <col min="10666" max="10666" width="17.140625" style="119" customWidth="1"/>
    <col min="10667" max="10667" width="12.85546875" style="119" customWidth="1"/>
    <col min="10668" max="10668" width="17.140625" style="119" customWidth="1"/>
    <col min="10669" max="10919" width="9.140625" style="119"/>
    <col min="10920" max="10920" width="5.28515625" style="119" customWidth="1"/>
    <col min="10921" max="10921" width="35.85546875" style="119" customWidth="1"/>
    <col min="10922" max="10922" width="17.140625" style="119" customWidth="1"/>
    <col min="10923" max="10923" width="12.85546875" style="119" customWidth="1"/>
    <col min="10924" max="10924" width="17.140625" style="119" customWidth="1"/>
    <col min="10925" max="11175" width="9.140625" style="119"/>
    <col min="11176" max="11176" width="5.28515625" style="119" customWidth="1"/>
    <col min="11177" max="11177" width="35.85546875" style="119" customWidth="1"/>
    <col min="11178" max="11178" width="17.140625" style="119" customWidth="1"/>
    <col min="11179" max="11179" width="12.85546875" style="119" customWidth="1"/>
    <col min="11180" max="11180" width="17.140625" style="119" customWidth="1"/>
    <col min="11181" max="11431" width="9.140625" style="119"/>
    <col min="11432" max="11432" width="5.28515625" style="119" customWidth="1"/>
    <col min="11433" max="11433" width="35.85546875" style="119" customWidth="1"/>
    <col min="11434" max="11434" width="17.140625" style="119" customWidth="1"/>
    <col min="11435" max="11435" width="12.85546875" style="119" customWidth="1"/>
    <col min="11436" max="11436" width="17.140625" style="119" customWidth="1"/>
    <col min="11437" max="11687" width="9.140625" style="119"/>
    <col min="11688" max="11688" width="5.28515625" style="119" customWidth="1"/>
    <col min="11689" max="11689" width="35.85546875" style="119" customWidth="1"/>
    <col min="11690" max="11690" width="17.140625" style="119" customWidth="1"/>
    <col min="11691" max="11691" width="12.85546875" style="119" customWidth="1"/>
    <col min="11692" max="11692" width="17.140625" style="119" customWidth="1"/>
    <col min="11693" max="11943" width="9.140625" style="119"/>
    <col min="11944" max="11944" width="5.28515625" style="119" customWidth="1"/>
    <col min="11945" max="11945" width="35.85546875" style="119" customWidth="1"/>
    <col min="11946" max="11946" width="17.140625" style="119" customWidth="1"/>
    <col min="11947" max="11947" width="12.85546875" style="119" customWidth="1"/>
    <col min="11948" max="11948" width="17.140625" style="119" customWidth="1"/>
    <col min="11949" max="12199" width="9.140625" style="119"/>
    <col min="12200" max="12200" width="5.28515625" style="119" customWidth="1"/>
    <col min="12201" max="12201" width="35.85546875" style="119" customWidth="1"/>
    <col min="12202" max="12202" width="17.140625" style="119" customWidth="1"/>
    <col min="12203" max="12203" width="12.85546875" style="119" customWidth="1"/>
    <col min="12204" max="12204" width="17.140625" style="119" customWidth="1"/>
    <col min="12205" max="12455" width="9.140625" style="119"/>
    <col min="12456" max="12456" width="5.28515625" style="119" customWidth="1"/>
    <col min="12457" max="12457" width="35.85546875" style="119" customWidth="1"/>
    <col min="12458" max="12458" width="17.140625" style="119" customWidth="1"/>
    <col min="12459" max="12459" width="12.85546875" style="119" customWidth="1"/>
    <col min="12460" max="12460" width="17.140625" style="119" customWidth="1"/>
    <col min="12461" max="12711" width="9.140625" style="119"/>
    <col min="12712" max="12712" width="5.28515625" style="119" customWidth="1"/>
    <col min="12713" max="12713" width="35.85546875" style="119" customWidth="1"/>
    <col min="12714" max="12714" width="17.140625" style="119" customWidth="1"/>
    <col min="12715" max="12715" width="12.85546875" style="119" customWidth="1"/>
    <col min="12716" max="12716" width="17.140625" style="119" customWidth="1"/>
    <col min="12717" max="12967" width="9.140625" style="119"/>
    <col min="12968" max="12968" width="5.28515625" style="119" customWidth="1"/>
    <col min="12969" max="12969" width="35.85546875" style="119" customWidth="1"/>
    <col min="12970" max="12970" width="17.140625" style="119" customWidth="1"/>
    <col min="12971" max="12971" width="12.85546875" style="119" customWidth="1"/>
    <col min="12972" max="12972" width="17.140625" style="119" customWidth="1"/>
    <col min="12973" max="13223" width="9.140625" style="119"/>
    <col min="13224" max="13224" width="5.28515625" style="119" customWidth="1"/>
    <col min="13225" max="13225" width="35.85546875" style="119" customWidth="1"/>
    <col min="13226" max="13226" width="17.140625" style="119" customWidth="1"/>
    <col min="13227" max="13227" width="12.85546875" style="119" customWidth="1"/>
    <col min="13228" max="13228" width="17.140625" style="119" customWidth="1"/>
    <col min="13229" max="13479" width="9.140625" style="119"/>
    <col min="13480" max="13480" width="5.28515625" style="119" customWidth="1"/>
    <col min="13481" max="13481" width="35.85546875" style="119" customWidth="1"/>
    <col min="13482" max="13482" width="17.140625" style="119" customWidth="1"/>
    <col min="13483" max="13483" width="12.85546875" style="119" customWidth="1"/>
    <col min="13484" max="13484" width="17.140625" style="119" customWidth="1"/>
    <col min="13485" max="13735" width="9.140625" style="119"/>
    <col min="13736" max="13736" width="5.28515625" style="119" customWidth="1"/>
    <col min="13737" max="13737" width="35.85546875" style="119" customWidth="1"/>
    <col min="13738" max="13738" width="17.140625" style="119" customWidth="1"/>
    <col min="13739" max="13739" width="12.85546875" style="119" customWidth="1"/>
    <col min="13740" max="13740" width="17.140625" style="119" customWidth="1"/>
    <col min="13741" max="13991" width="9.140625" style="119"/>
    <col min="13992" max="13992" width="5.28515625" style="119" customWidth="1"/>
    <col min="13993" max="13993" width="35.85546875" style="119" customWidth="1"/>
    <col min="13994" max="13994" width="17.140625" style="119" customWidth="1"/>
    <col min="13995" max="13995" width="12.85546875" style="119" customWidth="1"/>
    <col min="13996" max="13996" width="17.140625" style="119" customWidth="1"/>
    <col min="13997" max="14247" width="9.140625" style="119"/>
    <col min="14248" max="14248" width="5.28515625" style="119" customWidth="1"/>
    <col min="14249" max="14249" width="35.85546875" style="119" customWidth="1"/>
    <col min="14250" max="14250" width="17.140625" style="119" customWidth="1"/>
    <col min="14251" max="14251" width="12.85546875" style="119" customWidth="1"/>
    <col min="14252" max="14252" width="17.140625" style="119" customWidth="1"/>
    <col min="14253" max="14503" width="9.140625" style="119"/>
    <col min="14504" max="14504" width="5.28515625" style="119" customWidth="1"/>
    <col min="14505" max="14505" width="35.85546875" style="119" customWidth="1"/>
    <col min="14506" max="14506" width="17.140625" style="119" customWidth="1"/>
    <col min="14507" max="14507" width="12.85546875" style="119" customWidth="1"/>
    <col min="14508" max="14508" width="17.140625" style="119" customWidth="1"/>
    <col min="14509" max="14759" width="9.140625" style="119"/>
    <col min="14760" max="14760" width="5.28515625" style="119" customWidth="1"/>
    <col min="14761" max="14761" width="35.85546875" style="119" customWidth="1"/>
    <col min="14762" max="14762" width="17.140625" style="119" customWidth="1"/>
    <col min="14763" max="14763" width="12.85546875" style="119" customWidth="1"/>
    <col min="14764" max="14764" width="17.140625" style="119" customWidth="1"/>
    <col min="14765" max="15015" width="9.140625" style="119"/>
    <col min="15016" max="15016" width="5.28515625" style="119" customWidth="1"/>
    <col min="15017" max="15017" width="35.85546875" style="119" customWidth="1"/>
    <col min="15018" max="15018" width="17.140625" style="119" customWidth="1"/>
    <col min="15019" max="15019" width="12.85546875" style="119" customWidth="1"/>
    <col min="15020" max="15020" width="17.140625" style="119" customWidth="1"/>
    <col min="15021" max="15271" width="9.140625" style="119"/>
    <col min="15272" max="15272" width="5.28515625" style="119" customWidth="1"/>
    <col min="15273" max="15273" width="35.85546875" style="119" customWidth="1"/>
    <col min="15274" max="15274" width="17.140625" style="119" customWidth="1"/>
    <col min="15275" max="15275" width="12.85546875" style="119" customWidth="1"/>
    <col min="15276" max="15276" width="17.140625" style="119" customWidth="1"/>
    <col min="15277" max="15527" width="9.140625" style="119"/>
    <col min="15528" max="15528" width="5.28515625" style="119" customWidth="1"/>
    <col min="15529" max="15529" width="35.85546875" style="119" customWidth="1"/>
    <col min="15530" max="15530" width="17.140625" style="119" customWidth="1"/>
    <col min="15531" max="15531" width="12.85546875" style="119" customWidth="1"/>
    <col min="15532" max="15532" width="17.140625" style="119" customWidth="1"/>
    <col min="15533" max="15783" width="9.140625" style="119"/>
    <col min="15784" max="15784" width="5.28515625" style="119" customWidth="1"/>
    <col min="15785" max="15785" width="35.85546875" style="119" customWidth="1"/>
    <col min="15786" max="15786" width="17.140625" style="119" customWidth="1"/>
    <col min="15787" max="15787" width="12.85546875" style="119" customWidth="1"/>
    <col min="15788" max="15788" width="17.140625" style="119" customWidth="1"/>
    <col min="15789" max="16039" width="9.140625" style="119"/>
    <col min="16040" max="16040" width="5.28515625" style="119" customWidth="1"/>
    <col min="16041" max="16041" width="35.85546875" style="119" customWidth="1"/>
    <col min="16042" max="16042" width="17.140625" style="119" customWidth="1"/>
    <col min="16043" max="16043" width="12.85546875" style="119" customWidth="1"/>
    <col min="16044" max="16044" width="17.140625" style="119" customWidth="1"/>
    <col min="16045" max="16384" width="9.140625" style="119"/>
  </cols>
  <sheetData>
    <row r="1" spans="1:29" s="48" customFormat="1" x14ac:dyDescent="0.25">
      <c r="C1" s="231" t="s">
        <v>27</v>
      </c>
      <c r="D1" s="231"/>
      <c r="E1" s="231"/>
    </row>
    <row r="2" spans="1:29" s="48" customFormat="1" ht="13.5" customHeight="1" x14ac:dyDescent="0.25">
      <c r="A2" s="107"/>
      <c r="C2" s="232" t="s">
        <v>228</v>
      </c>
      <c r="D2" s="232"/>
      <c r="E2" s="232"/>
    </row>
    <row r="3" spans="1:29" s="48" customFormat="1" ht="13.5" customHeight="1" x14ac:dyDescent="0.25">
      <c r="A3" s="107"/>
      <c r="C3" s="233" t="s">
        <v>229</v>
      </c>
      <c r="D3" s="233"/>
      <c r="E3" s="233"/>
    </row>
    <row r="4" spans="1:29" s="48" customFormat="1" x14ac:dyDescent="0.25">
      <c r="A4" s="107"/>
      <c r="C4" s="140"/>
      <c r="D4" s="140"/>
      <c r="E4" s="140"/>
    </row>
    <row r="5" spans="1:29" s="121" customFormat="1" ht="92.25" customHeight="1" x14ac:dyDescent="0.3">
      <c r="A5" s="255" t="s">
        <v>253</v>
      </c>
      <c r="B5" s="255"/>
      <c r="C5" s="255"/>
      <c r="D5" s="255"/>
      <c r="E5" s="255"/>
    </row>
    <row r="6" spans="1:29" s="121" customFormat="1" ht="23.25" customHeight="1" x14ac:dyDescent="0.3">
      <c r="A6" s="122"/>
      <c r="B6" s="122"/>
      <c r="C6" s="122"/>
      <c r="D6" s="122"/>
      <c r="E6" s="122"/>
    </row>
    <row r="7" spans="1:29" s="121" customFormat="1" ht="18.75" customHeight="1" x14ac:dyDescent="0.3">
      <c r="A7" s="122"/>
      <c r="B7" s="186" t="s">
        <v>94</v>
      </c>
      <c r="C7" s="122"/>
      <c r="D7" s="122"/>
      <c r="E7" s="122"/>
    </row>
    <row r="8" spans="1:29" s="125" customFormat="1" ht="23.25" customHeight="1" x14ac:dyDescent="0.3">
      <c r="A8" s="123"/>
      <c r="B8" s="237" t="s">
        <v>1</v>
      </c>
      <c r="C8" s="237"/>
      <c r="D8" s="237"/>
      <c r="E8" s="256"/>
    </row>
    <row r="9" spans="1:29" s="127" customFormat="1" ht="44.25" customHeight="1" x14ac:dyDescent="0.2">
      <c r="A9" s="126" t="s">
        <v>2</v>
      </c>
      <c r="B9" s="126" t="s">
        <v>3</v>
      </c>
      <c r="C9" s="126" t="s">
        <v>4</v>
      </c>
      <c r="D9" s="187" t="s">
        <v>5</v>
      </c>
      <c r="E9" s="126" t="s">
        <v>6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</row>
    <row r="10" spans="1:29" s="116" customFormat="1" ht="23.25" customHeight="1" x14ac:dyDescent="0.2">
      <c r="A10" s="128">
        <v>1</v>
      </c>
      <c r="B10" s="113" t="s">
        <v>7</v>
      </c>
      <c r="C10" s="114">
        <v>1</v>
      </c>
      <c r="D10" s="188">
        <v>240000</v>
      </c>
      <c r="E10" s="115">
        <f>D10*C10</f>
        <v>240000</v>
      </c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</row>
    <row r="11" spans="1:29" s="116" customFormat="1" ht="34.5" customHeight="1" x14ac:dyDescent="0.2">
      <c r="A11" s="128">
        <v>2</v>
      </c>
      <c r="B11" s="113" t="s">
        <v>127</v>
      </c>
      <c r="C11" s="114">
        <v>1</v>
      </c>
      <c r="D11" s="188">
        <v>210000</v>
      </c>
      <c r="E11" s="115">
        <f t="shared" ref="E11:E20" si="0">D11*C11</f>
        <v>210000</v>
      </c>
      <c r="F11" s="189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s="116" customFormat="1" ht="31.5" customHeight="1" x14ac:dyDescent="0.2">
      <c r="A12" s="128">
        <v>3</v>
      </c>
      <c r="B12" s="113" t="s">
        <v>95</v>
      </c>
      <c r="C12" s="114">
        <v>2</v>
      </c>
      <c r="D12" s="188">
        <v>160000</v>
      </c>
      <c r="E12" s="115">
        <f t="shared" si="0"/>
        <v>320000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s="116" customFormat="1" ht="23.25" customHeight="1" x14ac:dyDescent="0.2">
      <c r="A13" s="128">
        <v>4</v>
      </c>
      <c r="B13" s="113" t="s">
        <v>12</v>
      </c>
      <c r="C13" s="114">
        <v>2</v>
      </c>
      <c r="D13" s="188">
        <v>160000</v>
      </c>
      <c r="E13" s="115">
        <f t="shared" si="0"/>
        <v>320000</v>
      </c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1:29" s="116" customFormat="1" ht="23.25" customHeight="1" x14ac:dyDescent="0.2">
      <c r="A14" s="128">
        <v>5</v>
      </c>
      <c r="B14" s="113" t="s">
        <v>96</v>
      </c>
      <c r="C14" s="114">
        <v>1</v>
      </c>
      <c r="D14" s="188">
        <v>160000</v>
      </c>
      <c r="E14" s="115">
        <f t="shared" si="0"/>
        <v>160000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29" s="116" customFormat="1" ht="23.25" customHeight="1" x14ac:dyDescent="0.2">
      <c r="A15" s="128">
        <v>6</v>
      </c>
      <c r="B15" s="113" t="s">
        <v>13</v>
      </c>
      <c r="C15" s="114">
        <v>1</v>
      </c>
      <c r="D15" s="188">
        <v>180000</v>
      </c>
      <c r="E15" s="115">
        <f t="shared" si="0"/>
        <v>180000</v>
      </c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29" s="116" customFormat="1" ht="23.25" customHeight="1" x14ac:dyDescent="0.2">
      <c r="A16" s="128">
        <v>7</v>
      </c>
      <c r="B16" s="113" t="s">
        <v>18</v>
      </c>
      <c r="C16" s="114">
        <v>1</v>
      </c>
      <c r="D16" s="188">
        <v>140000</v>
      </c>
      <c r="E16" s="115">
        <f t="shared" si="0"/>
        <v>140000</v>
      </c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31" s="116" customFormat="1" ht="23.25" customHeight="1" x14ac:dyDescent="0.2">
      <c r="A17" s="128">
        <v>8</v>
      </c>
      <c r="B17" s="113" t="s">
        <v>21</v>
      </c>
      <c r="C17" s="114">
        <v>2</v>
      </c>
      <c r="D17" s="188">
        <v>115000</v>
      </c>
      <c r="E17" s="115">
        <f t="shared" si="0"/>
        <v>230000</v>
      </c>
      <c r="F17" s="178"/>
      <c r="G17" s="178"/>
      <c r="H17" s="178"/>
      <c r="I17" s="178"/>
      <c r="J17" s="178"/>
      <c r="K17" s="178"/>
      <c r="L17" s="178"/>
      <c r="M17" s="178"/>
      <c r="N17" s="190"/>
      <c r="O17" s="190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31" s="116" customFormat="1" ht="23.25" customHeight="1" x14ac:dyDescent="0.2">
      <c r="A18" s="128">
        <v>9</v>
      </c>
      <c r="B18" s="113" t="s">
        <v>128</v>
      </c>
      <c r="C18" s="114">
        <v>1</v>
      </c>
      <c r="D18" s="188">
        <v>115000</v>
      </c>
      <c r="E18" s="115">
        <f t="shared" si="0"/>
        <v>115000</v>
      </c>
      <c r="F18" s="253"/>
      <c r="G18" s="253"/>
      <c r="H18" s="253"/>
      <c r="I18" s="253"/>
      <c r="J18" s="253"/>
      <c r="K18" s="253"/>
      <c r="L18" s="253"/>
      <c r="M18" s="253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1:31" s="116" customFormat="1" ht="23.25" customHeight="1" x14ac:dyDescent="0.2">
      <c r="A19" s="128">
        <v>10</v>
      </c>
      <c r="B19" s="113" t="s">
        <v>22</v>
      </c>
      <c r="C19" s="114">
        <v>3</v>
      </c>
      <c r="D19" s="188">
        <v>115000</v>
      </c>
      <c r="E19" s="115">
        <f t="shared" si="0"/>
        <v>345000</v>
      </c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1:31" s="116" customFormat="1" ht="23.25" customHeight="1" x14ac:dyDescent="0.2">
      <c r="A20" s="128">
        <v>11</v>
      </c>
      <c r="B20" s="113" t="s">
        <v>97</v>
      </c>
      <c r="C20" s="114">
        <v>0.5</v>
      </c>
      <c r="D20" s="188">
        <v>125000</v>
      </c>
      <c r="E20" s="115">
        <f t="shared" si="0"/>
        <v>62500</v>
      </c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</row>
    <row r="21" spans="1:31" s="131" customFormat="1" ht="23.25" customHeight="1" x14ac:dyDescent="0.2">
      <c r="B21" s="131" t="s">
        <v>24</v>
      </c>
      <c r="C21" s="139">
        <f>SUM(C10:C20)</f>
        <v>15.5</v>
      </c>
      <c r="D21" s="191"/>
      <c r="E21" s="133">
        <f>SUM(E10:E20)</f>
        <v>2322500</v>
      </c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</row>
    <row r="22" spans="1:31" s="138" customFormat="1" ht="23.25" customHeight="1" x14ac:dyDescent="0.2">
      <c r="A22" s="165"/>
      <c r="B22" s="165"/>
      <c r="C22" s="167"/>
      <c r="D22" s="165"/>
      <c r="E22" s="193"/>
    </row>
    <row r="23" spans="1:31" s="138" customFormat="1" ht="23.25" customHeight="1" x14ac:dyDescent="0.2">
      <c r="A23" s="165"/>
      <c r="B23" s="257"/>
      <c r="C23" s="257"/>
      <c r="D23" s="257"/>
      <c r="E23" s="194"/>
    </row>
    <row r="24" spans="1:31" s="138" customFormat="1" ht="23.25" customHeight="1" x14ac:dyDescent="0.2">
      <c r="A24" s="165"/>
      <c r="B24" s="165"/>
      <c r="C24" s="167"/>
      <c r="D24" s="165"/>
      <c r="E24" s="165"/>
    </row>
    <row r="25" spans="1:31" s="138" customFormat="1" ht="23.25" customHeight="1" x14ac:dyDescent="0.2">
      <c r="A25" s="165"/>
      <c r="B25" s="136"/>
      <c r="C25" s="167"/>
      <c r="D25" s="254"/>
      <c r="E25" s="254"/>
    </row>
    <row r="26" spans="1:31" s="138" customFormat="1" ht="30.75" customHeight="1" x14ac:dyDescent="0.3">
      <c r="A26" s="166"/>
      <c r="B26" s="166"/>
      <c r="C26" s="166"/>
      <c r="D26" s="258"/>
      <c r="E26" s="258"/>
    </row>
    <row r="27" spans="1:31" s="138" customFormat="1" ht="23.25" customHeight="1" x14ac:dyDescent="0.2">
      <c r="A27" s="165"/>
      <c r="B27" s="165"/>
      <c r="C27" s="167"/>
      <c r="D27" s="165"/>
      <c r="E27" s="165"/>
    </row>
    <row r="28" spans="1:31" s="138" customFormat="1" ht="23.25" customHeight="1" x14ac:dyDescent="0.2">
      <c r="A28" s="165"/>
      <c r="B28" s="165"/>
      <c r="C28" s="167"/>
      <c r="D28" s="165"/>
      <c r="E28" s="165"/>
    </row>
    <row r="29" spans="1:31" s="138" customFormat="1" ht="23.25" customHeight="1" x14ac:dyDescent="0.2">
      <c r="A29" s="165"/>
      <c r="B29" s="165"/>
      <c r="C29" s="167"/>
      <c r="D29" s="165"/>
      <c r="E29" s="165"/>
    </row>
    <row r="30" spans="1:31" s="138" customFormat="1" ht="23.25" customHeight="1" x14ac:dyDescent="0.2">
      <c r="A30" s="165"/>
      <c r="B30" s="165"/>
      <c r="C30" s="167"/>
      <c r="D30" s="165"/>
      <c r="E30" s="165"/>
    </row>
    <row r="31" spans="1:31" s="138" customFormat="1" ht="23.25" customHeight="1" x14ac:dyDescent="0.2">
      <c r="A31" s="165"/>
      <c r="B31" s="165"/>
      <c r="C31" s="167"/>
      <c r="D31" s="165"/>
      <c r="E31" s="165"/>
    </row>
    <row r="32" spans="1:31" s="138" customFormat="1" ht="23.25" customHeight="1" x14ac:dyDescent="0.2">
      <c r="A32" s="254"/>
      <c r="B32" s="254"/>
      <c r="C32" s="254"/>
      <c r="D32" s="254"/>
      <c r="E32" s="254"/>
    </row>
    <row r="33" spans="1:5" s="138" customFormat="1" ht="23.25" customHeight="1" x14ac:dyDescent="0.2">
      <c r="A33" s="165"/>
      <c r="B33" s="165"/>
      <c r="C33" s="167"/>
      <c r="D33" s="165"/>
      <c r="E33" s="165"/>
    </row>
    <row r="34" spans="1:5" s="138" customFormat="1" ht="23.25" customHeight="1" x14ac:dyDescent="0.2">
      <c r="A34" s="165"/>
      <c r="B34" s="165"/>
      <c r="C34" s="167"/>
      <c r="D34" s="165"/>
      <c r="E34" s="165"/>
    </row>
    <row r="35" spans="1:5" s="138" customFormat="1" ht="23.25" customHeight="1" x14ac:dyDescent="0.2">
      <c r="A35" s="165"/>
      <c r="B35" s="165"/>
      <c r="C35" s="167"/>
      <c r="D35" s="165"/>
      <c r="E35" s="165"/>
    </row>
    <row r="36" spans="1:5" s="138" customFormat="1" ht="23.25" customHeight="1" x14ac:dyDescent="0.2">
      <c r="A36" s="165"/>
      <c r="B36" s="165"/>
      <c r="C36" s="167"/>
      <c r="D36" s="165"/>
      <c r="E36" s="165"/>
    </row>
    <row r="37" spans="1:5" s="138" customFormat="1" ht="23.25" customHeight="1" x14ac:dyDescent="0.2">
      <c r="A37" s="165"/>
      <c r="B37" s="165"/>
      <c r="C37" s="167"/>
      <c r="D37" s="165"/>
      <c r="E37" s="165"/>
    </row>
    <row r="38" spans="1:5" s="138" customFormat="1" ht="23.25" customHeight="1" x14ac:dyDescent="0.2">
      <c r="A38" s="165"/>
      <c r="B38" s="165"/>
      <c r="C38" s="167"/>
      <c r="D38" s="165"/>
      <c r="E38" s="165"/>
    </row>
    <row r="39" spans="1:5" s="138" customFormat="1" ht="23.25" customHeight="1" x14ac:dyDescent="0.2">
      <c r="A39" s="165"/>
      <c r="B39" s="165"/>
      <c r="C39" s="167"/>
      <c r="D39" s="165"/>
      <c r="E39" s="165"/>
    </row>
    <row r="40" spans="1:5" s="138" customFormat="1" ht="23.25" customHeight="1" x14ac:dyDescent="0.2">
      <c r="A40" s="165"/>
      <c r="B40" s="165"/>
      <c r="C40" s="167"/>
      <c r="D40" s="165"/>
      <c r="E40" s="165"/>
    </row>
    <row r="41" spans="1:5" s="138" customFormat="1" ht="23.25" customHeight="1" x14ac:dyDescent="0.2">
      <c r="A41" s="165"/>
      <c r="B41" s="165"/>
      <c r="C41" s="167"/>
      <c r="D41" s="165"/>
      <c r="E41" s="165"/>
    </row>
    <row r="42" spans="1:5" s="138" customFormat="1" ht="23.25" customHeight="1" x14ac:dyDescent="0.2">
      <c r="A42" s="165"/>
      <c r="B42" s="165"/>
      <c r="C42" s="167"/>
      <c r="D42" s="165"/>
      <c r="E42" s="165"/>
    </row>
    <row r="43" spans="1:5" s="138" customFormat="1" ht="23.25" customHeight="1" x14ac:dyDescent="0.2">
      <c r="A43" s="165"/>
      <c r="B43" s="165"/>
      <c r="C43" s="167"/>
      <c r="D43" s="165"/>
      <c r="E43" s="165"/>
    </row>
    <row r="44" spans="1:5" s="138" customFormat="1" ht="23.25" customHeight="1" x14ac:dyDescent="0.2">
      <c r="A44" s="165"/>
      <c r="B44" s="165"/>
      <c r="C44" s="167"/>
      <c r="D44" s="165"/>
      <c r="E44" s="165"/>
    </row>
    <row r="45" spans="1:5" s="138" customFormat="1" ht="23.25" customHeight="1" x14ac:dyDescent="0.2">
      <c r="A45" s="165"/>
      <c r="B45" s="165"/>
      <c r="C45" s="167"/>
      <c r="D45" s="165"/>
      <c r="E45" s="165"/>
    </row>
    <row r="46" spans="1:5" s="138" customFormat="1" ht="23.25" customHeight="1" x14ac:dyDescent="0.2">
      <c r="A46" s="165"/>
      <c r="B46" s="165"/>
      <c r="C46" s="167"/>
      <c r="D46" s="165"/>
      <c r="E46" s="165"/>
    </row>
    <row r="47" spans="1:5" s="138" customFormat="1" ht="23.25" customHeight="1" x14ac:dyDescent="0.2">
      <c r="A47" s="165"/>
      <c r="B47" s="165"/>
      <c r="C47" s="167"/>
      <c r="D47" s="165"/>
      <c r="E47" s="165"/>
    </row>
    <row r="48" spans="1:5" s="138" customFormat="1" ht="23.25" customHeight="1" x14ac:dyDescent="0.2">
      <c r="A48" s="165"/>
      <c r="B48" s="165"/>
      <c r="C48" s="167"/>
      <c r="D48" s="165"/>
      <c r="E48" s="165"/>
    </row>
    <row r="49" spans="1:5" s="138" customFormat="1" ht="23.25" customHeight="1" x14ac:dyDescent="0.2">
      <c r="A49" s="165"/>
      <c r="B49" s="165"/>
      <c r="C49" s="167"/>
      <c r="D49" s="165"/>
      <c r="E49" s="165"/>
    </row>
    <row r="50" spans="1:5" s="138" customFormat="1" ht="23.25" customHeight="1" x14ac:dyDescent="0.2">
      <c r="A50" s="165"/>
      <c r="B50" s="165"/>
      <c r="C50" s="167"/>
      <c r="D50" s="165"/>
      <c r="E50" s="165"/>
    </row>
    <row r="51" spans="1:5" s="138" customFormat="1" ht="23.25" customHeight="1" x14ac:dyDescent="0.2">
      <c r="A51" s="165"/>
      <c r="B51" s="165"/>
      <c r="C51" s="167"/>
      <c r="D51" s="165"/>
      <c r="E51" s="165"/>
    </row>
    <row r="52" spans="1:5" s="138" customFormat="1" ht="23.25" customHeight="1" x14ac:dyDescent="0.2">
      <c r="A52" s="165"/>
      <c r="B52" s="165"/>
      <c r="C52" s="167"/>
      <c r="D52" s="165"/>
      <c r="E52" s="165"/>
    </row>
    <row r="53" spans="1:5" s="138" customFormat="1" ht="23.25" customHeight="1" x14ac:dyDescent="0.2">
      <c r="A53" s="165"/>
      <c r="B53" s="165"/>
      <c r="C53" s="167"/>
      <c r="D53" s="165"/>
      <c r="E53" s="165"/>
    </row>
    <row r="54" spans="1:5" s="138" customFormat="1" ht="23.25" customHeight="1" x14ac:dyDescent="0.2">
      <c r="A54" s="165"/>
      <c r="B54" s="165"/>
      <c r="C54" s="167"/>
      <c r="D54" s="165"/>
      <c r="E54" s="165"/>
    </row>
    <row r="55" spans="1:5" s="138" customFormat="1" ht="23.25" customHeight="1" x14ac:dyDescent="0.2">
      <c r="A55" s="165"/>
      <c r="B55" s="165"/>
      <c r="C55" s="167"/>
      <c r="D55" s="165"/>
      <c r="E55" s="165"/>
    </row>
    <row r="56" spans="1:5" s="138" customFormat="1" ht="23.25" customHeight="1" x14ac:dyDescent="0.2">
      <c r="A56" s="165"/>
      <c r="B56" s="165"/>
      <c r="C56" s="167"/>
      <c r="D56" s="165"/>
      <c r="E56" s="165"/>
    </row>
    <row r="57" spans="1:5" s="138" customFormat="1" ht="23.25" customHeight="1" x14ac:dyDescent="0.2">
      <c r="A57" s="165"/>
      <c r="B57" s="165"/>
      <c r="C57" s="167"/>
      <c r="D57" s="165"/>
      <c r="E57" s="165"/>
    </row>
    <row r="58" spans="1:5" s="138" customFormat="1" ht="23.25" customHeight="1" x14ac:dyDescent="0.2">
      <c r="A58" s="165"/>
      <c r="B58" s="165"/>
      <c r="C58" s="167"/>
      <c r="D58" s="165"/>
      <c r="E58" s="165"/>
    </row>
    <row r="59" spans="1:5" s="138" customFormat="1" ht="23.25" customHeight="1" x14ac:dyDescent="0.2">
      <c r="A59" s="165"/>
      <c r="B59" s="165"/>
      <c r="C59" s="167"/>
      <c r="D59" s="165"/>
      <c r="E59" s="165"/>
    </row>
    <row r="60" spans="1:5" s="138" customFormat="1" ht="23.25" customHeight="1" x14ac:dyDescent="0.2">
      <c r="A60" s="165"/>
      <c r="B60" s="165"/>
      <c r="C60" s="167"/>
      <c r="D60" s="165"/>
      <c r="E60" s="165"/>
    </row>
    <row r="78" spans="4:4" x14ac:dyDescent="0.25">
      <c r="D78" s="119">
        <v>87180</v>
      </c>
    </row>
  </sheetData>
  <mergeCells count="10">
    <mergeCell ref="F18:M18"/>
    <mergeCell ref="A32:E32"/>
    <mergeCell ref="C1:E1"/>
    <mergeCell ref="C2:E2"/>
    <mergeCell ref="C3:E3"/>
    <mergeCell ref="A5:E5"/>
    <mergeCell ref="B8:E8"/>
    <mergeCell ref="B23:D23"/>
    <mergeCell ref="D25:E25"/>
    <mergeCell ref="D26:E26"/>
  </mergeCells>
  <pageMargins left="1.1811023622047245" right="0.23622047244094491" top="0.51181102362204722" bottom="0" header="0.51181102362204722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H77"/>
  <sheetViews>
    <sheetView workbookViewId="0">
      <selection activeCell="J9" sqref="J9"/>
    </sheetView>
  </sheetViews>
  <sheetFormatPr defaultRowHeight="13.5" x14ac:dyDescent="0.25"/>
  <cols>
    <col min="1" max="1" width="5.28515625" style="48" customWidth="1"/>
    <col min="2" max="2" width="35.85546875" style="48" customWidth="1"/>
    <col min="3" max="5" width="14.7109375" style="48" customWidth="1"/>
    <col min="6" max="6" width="9.140625" style="48" hidden="1" customWidth="1"/>
    <col min="7" max="7" width="3" style="48" customWidth="1"/>
    <col min="8" max="8" width="16.140625" style="48" customWidth="1"/>
    <col min="9" max="19" width="9.140625" style="48"/>
    <col min="20" max="60" width="9.140625" style="172"/>
    <col min="61" max="210" width="9.140625" style="48"/>
    <col min="211" max="211" width="5.28515625" style="48" customWidth="1"/>
    <col min="212" max="212" width="35.85546875" style="48" customWidth="1"/>
    <col min="213" max="213" width="17.7109375" style="48" customWidth="1"/>
    <col min="214" max="214" width="12.85546875" style="48" customWidth="1"/>
    <col min="215" max="215" width="17.140625" style="48" customWidth="1"/>
    <col min="216" max="216" width="0" style="48" hidden="1" customWidth="1"/>
    <col min="217" max="217" width="3.5703125" style="48" customWidth="1"/>
    <col min="218" max="218" width="16.140625" style="48" customWidth="1"/>
    <col min="219" max="466" width="9.140625" style="48"/>
    <col min="467" max="467" width="5.28515625" style="48" customWidth="1"/>
    <col min="468" max="468" width="35.85546875" style="48" customWidth="1"/>
    <col min="469" max="469" width="17.7109375" style="48" customWidth="1"/>
    <col min="470" max="470" width="12.85546875" style="48" customWidth="1"/>
    <col min="471" max="471" width="17.140625" style="48" customWidth="1"/>
    <col min="472" max="472" width="0" style="48" hidden="1" customWidth="1"/>
    <col min="473" max="473" width="3.5703125" style="48" customWidth="1"/>
    <col min="474" max="474" width="16.140625" style="48" customWidth="1"/>
    <col min="475" max="722" width="9.140625" style="48"/>
    <col min="723" max="723" width="5.28515625" style="48" customWidth="1"/>
    <col min="724" max="724" width="35.85546875" style="48" customWidth="1"/>
    <col min="725" max="725" width="17.7109375" style="48" customWidth="1"/>
    <col min="726" max="726" width="12.85546875" style="48" customWidth="1"/>
    <col min="727" max="727" width="17.140625" style="48" customWidth="1"/>
    <col min="728" max="728" width="0" style="48" hidden="1" customWidth="1"/>
    <col min="729" max="729" width="3.5703125" style="48" customWidth="1"/>
    <col min="730" max="730" width="16.140625" style="48" customWidth="1"/>
    <col min="731" max="978" width="9.140625" style="48"/>
    <col min="979" max="979" width="5.28515625" style="48" customWidth="1"/>
    <col min="980" max="980" width="35.85546875" style="48" customWidth="1"/>
    <col min="981" max="981" width="17.7109375" style="48" customWidth="1"/>
    <col min="982" max="982" width="12.85546875" style="48" customWidth="1"/>
    <col min="983" max="983" width="17.140625" style="48" customWidth="1"/>
    <col min="984" max="984" width="0" style="48" hidden="1" customWidth="1"/>
    <col min="985" max="985" width="3.5703125" style="48" customWidth="1"/>
    <col min="986" max="986" width="16.140625" style="48" customWidth="1"/>
    <col min="987" max="1234" width="9.140625" style="48"/>
    <col min="1235" max="1235" width="5.28515625" style="48" customWidth="1"/>
    <col min="1236" max="1236" width="35.85546875" style="48" customWidth="1"/>
    <col min="1237" max="1237" width="17.7109375" style="48" customWidth="1"/>
    <col min="1238" max="1238" width="12.85546875" style="48" customWidth="1"/>
    <col min="1239" max="1239" width="17.140625" style="48" customWidth="1"/>
    <col min="1240" max="1240" width="0" style="48" hidden="1" customWidth="1"/>
    <col min="1241" max="1241" width="3.5703125" style="48" customWidth="1"/>
    <col min="1242" max="1242" width="16.140625" style="48" customWidth="1"/>
    <col min="1243" max="1490" width="9.140625" style="48"/>
    <col min="1491" max="1491" width="5.28515625" style="48" customWidth="1"/>
    <col min="1492" max="1492" width="35.85546875" style="48" customWidth="1"/>
    <col min="1493" max="1493" width="17.7109375" style="48" customWidth="1"/>
    <col min="1494" max="1494" width="12.85546875" style="48" customWidth="1"/>
    <col min="1495" max="1495" width="17.140625" style="48" customWidth="1"/>
    <col min="1496" max="1496" width="0" style="48" hidden="1" customWidth="1"/>
    <col min="1497" max="1497" width="3.5703125" style="48" customWidth="1"/>
    <col min="1498" max="1498" width="16.140625" style="48" customWidth="1"/>
    <col min="1499" max="1746" width="9.140625" style="48"/>
    <col min="1747" max="1747" width="5.28515625" style="48" customWidth="1"/>
    <col min="1748" max="1748" width="35.85546875" style="48" customWidth="1"/>
    <col min="1749" max="1749" width="17.7109375" style="48" customWidth="1"/>
    <col min="1750" max="1750" width="12.85546875" style="48" customWidth="1"/>
    <col min="1751" max="1751" width="17.140625" style="48" customWidth="1"/>
    <col min="1752" max="1752" width="0" style="48" hidden="1" customWidth="1"/>
    <col min="1753" max="1753" width="3.5703125" style="48" customWidth="1"/>
    <col min="1754" max="1754" width="16.140625" style="48" customWidth="1"/>
    <col min="1755" max="2002" width="9.140625" style="48"/>
    <col min="2003" max="2003" width="5.28515625" style="48" customWidth="1"/>
    <col min="2004" max="2004" width="35.85546875" style="48" customWidth="1"/>
    <col min="2005" max="2005" width="17.7109375" style="48" customWidth="1"/>
    <col min="2006" max="2006" width="12.85546875" style="48" customWidth="1"/>
    <col min="2007" max="2007" width="17.140625" style="48" customWidth="1"/>
    <col min="2008" max="2008" width="0" style="48" hidden="1" customWidth="1"/>
    <col min="2009" max="2009" width="3.5703125" style="48" customWidth="1"/>
    <col min="2010" max="2010" width="16.140625" style="48" customWidth="1"/>
    <col min="2011" max="2258" width="9.140625" style="48"/>
    <col min="2259" max="2259" width="5.28515625" style="48" customWidth="1"/>
    <col min="2260" max="2260" width="35.85546875" style="48" customWidth="1"/>
    <col min="2261" max="2261" width="17.7109375" style="48" customWidth="1"/>
    <col min="2262" max="2262" width="12.85546875" style="48" customWidth="1"/>
    <col min="2263" max="2263" width="17.140625" style="48" customWidth="1"/>
    <col min="2264" max="2264" width="0" style="48" hidden="1" customWidth="1"/>
    <col min="2265" max="2265" width="3.5703125" style="48" customWidth="1"/>
    <col min="2266" max="2266" width="16.140625" style="48" customWidth="1"/>
    <col min="2267" max="2514" width="9.140625" style="48"/>
    <col min="2515" max="2515" width="5.28515625" style="48" customWidth="1"/>
    <col min="2516" max="2516" width="35.85546875" style="48" customWidth="1"/>
    <col min="2517" max="2517" width="17.7109375" style="48" customWidth="1"/>
    <col min="2518" max="2518" width="12.85546875" style="48" customWidth="1"/>
    <col min="2519" max="2519" width="17.140625" style="48" customWidth="1"/>
    <col min="2520" max="2520" width="0" style="48" hidden="1" customWidth="1"/>
    <col min="2521" max="2521" width="3.5703125" style="48" customWidth="1"/>
    <col min="2522" max="2522" width="16.140625" style="48" customWidth="1"/>
    <col min="2523" max="2770" width="9.140625" style="48"/>
    <col min="2771" max="2771" width="5.28515625" style="48" customWidth="1"/>
    <col min="2772" max="2772" width="35.85546875" style="48" customWidth="1"/>
    <col min="2773" max="2773" width="17.7109375" style="48" customWidth="1"/>
    <col min="2774" max="2774" width="12.85546875" style="48" customWidth="1"/>
    <col min="2775" max="2775" width="17.140625" style="48" customWidth="1"/>
    <col min="2776" max="2776" width="0" style="48" hidden="1" customWidth="1"/>
    <col min="2777" max="2777" width="3.5703125" style="48" customWidth="1"/>
    <col min="2778" max="2778" width="16.140625" style="48" customWidth="1"/>
    <col min="2779" max="3026" width="9.140625" style="48"/>
    <col min="3027" max="3027" width="5.28515625" style="48" customWidth="1"/>
    <col min="3028" max="3028" width="35.85546875" style="48" customWidth="1"/>
    <col min="3029" max="3029" width="17.7109375" style="48" customWidth="1"/>
    <col min="3030" max="3030" width="12.85546875" style="48" customWidth="1"/>
    <col min="3031" max="3031" width="17.140625" style="48" customWidth="1"/>
    <col min="3032" max="3032" width="0" style="48" hidden="1" customWidth="1"/>
    <col min="3033" max="3033" width="3.5703125" style="48" customWidth="1"/>
    <col min="3034" max="3034" width="16.140625" style="48" customWidth="1"/>
    <col min="3035" max="3282" width="9.140625" style="48"/>
    <col min="3283" max="3283" width="5.28515625" style="48" customWidth="1"/>
    <col min="3284" max="3284" width="35.85546875" style="48" customWidth="1"/>
    <col min="3285" max="3285" width="17.7109375" style="48" customWidth="1"/>
    <col min="3286" max="3286" width="12.85546875" style="48" customWidth="1"/>
    <col min="3287" max="3287" width="17.140625" style="48" customWidth="1"/>
    <col min="3288" max="3288" width="0" style="48" hidden="1" customWidth="1"/>
    <col min="3289" max="3289" width="3.5703125" style="48" customWidth="1"/>
    <col min="3290" max="3290" width="16.140625" style="48" customWidth="1"/>
    <col min="3291" max="3538" width="9.140625" style="48"/>
    <col min="3539" max="3539" width="5.28515625" style="48" customWidth="1"/>
    <col min="3540" max="3540" width="35.85546875" style="48" customWidth="1"/>
    <col min="3541" max="3541" width="17.7109375" style="48" customWidth="1"/>
    <col min="3542" max="3542" width="12.85546875" style="48" customWidth="1"/>
    <col min="3543" max="3543" width="17.140625" style="48" customWidth="1"/>
    <col min="3544" max="3544" width="0" style="48" hidden="1" customWidth="1"/>
    <col min="3545" max="3545" width="3.5703125" style="48" customWidth="1"/>
    <col min="3546" max="3546" width="16.140625" style="48" customWidth="1"/>
    <col min="3547" max="3794" width="9.140625" style="48"/>
    <col min="3795" max="3795" width="5.28515625" style="48" customWidth="1"/>
    <col min="3796" max="3796" width="35.85546875" style="48" customWidth="1"/>
    <col min="3797" max="3797" width="17.7109375" style="48" customWidth="1"/>
    <col min="3798" max="3798" width="12.85546875" style="48" customWidth="1"/>
    <col min="3799" max="3799" width="17.140625" style="48" customWidth="1"/>
    <col min="3800" max="3800" width="0" style="48" hidden="1" customWidth="1"/>
    <col min="3801" max="3801" width="3.5703125" style="48" customWidth="1"/>
    <col min="3802" max="3802" width="16.140625" style="48" customWidth="1"/>
    <col min="3803" max="4050" width="9.140625" style="48"/>
    <col min="4051" max="4051" width="5.28515625" style="48" customWidth="1"/>
    <col min="4052" max="4052" width="35.85546875" style="48" customWidth="1"/>
    <col min="4053" max="4053" width="17.7109375" style="48" customWidth="1"/>
    <col min="4054" max="4054" width="12.85546875" style="48" customWidth="1"/>
    <col min="4055" max="4055" width="17.140625" style="48" customWidth="1"/>
    <col min="4056" max="4056" width="0" style="48" hidden="1" customWidth="1"/>
    <col min="4057" max="4057" width="3.5703125" style="48" customWidth="1"/>
    <col min="4058" max="4058" width="16.140625" style="48" customWidth="1"/>
    <col min="4059" max="4306" width="9.140625" style="48"/>
    <col min="4307" max="4307" width="5.28515625" style="48" customWidth="1"/>
    <col min="4308" max="4308" width="35.85546875" style="48" customWidth="1"/>
    <col min="4309" max="4309" width="17.7109375" style="48" customWidth="1"/>
    <col min="4310" max="4310" width="12.85546875" style="48" customWidth="1"/>
    <col min="4311" max="4311" width="17.140625" style="48" customWidth="1"/>
    <col min="4312" max="4312" width="0" style="48" hidden="1" customWidth="1"/>
    <col min="4313" max="4313" width="3.5703125" style="48" customWidth="1"/>
    <col min="4314" max="4314" width="16.140625" style="48" customWidth="1"/>
    <col min="4315" max="4562" width="9.140625" style="48"/>
    <col min="4563" max="4563" width="5.28515625" style="48" customWidth="1"/>
    <col min="4564" max="4564" width="35.85546875" style="48" customWidth="1"/>
    <col min="4565" max="4565" width="17.7109375" style="48" customWidth="1"/>
    <col min="4566" max="4566" width="12.85546875" style="48" customWidth="1"/>
    <col min="4567" max="4567" width="17.140625" style="48" customWidth="1"/>
    <col min="4568" max="4568" width="0" style="48" hidden="1" customWidth="1"/>
    <col min="4569" max="4569" width="3.5703125" style="48" customWidth="1"/>
    <col min="4570" max="4570" width="16.140625" style="48" customWidth="1"/>
    <col min="4571" max="4818" width="9.140625" style="48"/>
    <col min="4819" max="4819" width="5.28515625" style="48" customWidth="1"/>
    <col min="4820" max="4820" width="35.85546875" style="48" customWidth="1"/>
    <col min="4821" max="4821" width="17.7109375" style="48" customWidth="1"/>
    <col min="4822" max="4822" width="12.85546875" style="48" customWidth="1"/>
    <col min="4823" max="4823" width="17.140625" style="48" customWidth="1"/>
    <col min="4824" max="4824" width="0" style="48" hidden="1" customWidth="1"/>
    <col min="4825" max="4825" width="3.5703125" style="48" customWidth="1"/>
    <col min="4826" max="4826" width="16.140625" style="48" customWidth="1"/>
    <col min="4827" max="5074" width="9.140625" style="48"/>
    <col min="5075" max="5075" width="5.28515625" style="48" customWidth="1"/>
    <col min="5076" max="5076" width="35.85546875" style="48" customWidth="1"/>
    <col min="5077" max="5077" width="17.7109375" style="48" customWidth="1"/>
    <col min="5078" max="5078" width="12.85546875" style="48" customWidth="1"/>
    <col min="5079" max="5079" width="17.140625" style="48" customWidth="1"/>
    <col min="5080" max="5080" width="0" style="48" hidden="1" customWidth="1"/>
    <col min="5081" max="5081" width="3.5703125" style="48" customWidth="1"/>
    <col min="5082" max="5082" width="16.140625" style="48" customWidth="1"/>
    <col min="5083" max="5330" width="9.140625" style="48"/>
    <col min="5331" max="5331" width="5.28515625" style="48" customWidth="1"/>
    <col min="5332" max="5332" width="35.85546875" style="48" customWidth="1"/>
    <col min="5333" max="5333" width="17.7109375" style="48" customWidth="1"/>
    <col min="5334" max="5334" width="12.85546875" style="48" customWidth="1"/>
    <col min="5335" max="5335" width="17.140625" style="48" customWidth="1"/>
    <col min="5336" max="5336" width="0" style="48" hidden="1" customWidth="1"/>
    <col min="5337" max="5337" width="3.5703125" style="48" customWidth="1"/>
    <col min="5338" max="5338" width="16.140625" style="48" customWidth="1"/>
    <col min="5339" max="5586" width="9.140625" style="48"/>
    <col min="5587" max="5587" width="5.28515625" style="48" customWidth="1"/>
    <col min="5588" max="5588" width="35.85546875" style="48" customWidth="1"/>
    <col min="5589" max="5589" width="17.7109375" style="48" customWidth="1"/>
    <col min="5590" max="5590" width="12.85546875" style="48" customWidth="1"/>
    <col min="5591" max="5591" width="17.140625" style="48" customWidth="1"/>
    <col min="5592" max="5592" width="0" style="48" hidden="1" customWidth="1"/>
    <col min="5593" max="5593" width="3.5703125" style="48" customWidth="1"/>
    <col min="5594" max="5594" width="16.140625" style="48" customWidth="1"/>
    <col min="5595" max="5842" width="9.140625" style="48"/>
    <col min="5843" max="5843" width="5.28515625" style="48" customWidth="1"/>
    <col min="5844" max="5844" width="35.85546875" style="48" customWidth="1"/>
    <col min="5845" max="5845" width="17.7109375" style="48" customWidth="1"/>
    <col min="5846" max="5846" width="12.85546875" style="48" customWidth="1"/>
    <col min="5847" max="5847" width="17.140625" style="48" customWidth="1"/>
    <col min="5848" max="5848" width="0" style="48" hidden="1" customWidth="1"/>
    <col min="5849" max="5849" width="3.5703125" style="48" customWidth="1"/>
    <col min="5850" max="5850" width="16.140625" style="48" customWidth="1"/>
    <col min="5851" max="6098" width="9.140625" style="48"/>
    <col min="6099" max="6099" width="5.28515625" style="48" customWidth="1"/>
    <col min="6100" max="6100" width="35.85546875" style="48" customWidth="1"/>
    <col min="6101" max="6101" width="17.7109375" style="48" customWidth="1"/>
    <col min="6102" max="6102" width="12.85546875" style="48" customWidth="1"/>
    <col min="6103" max="6103" width="17.140625" style="48" customWidth="1"/>
    <col min="6104" max="6104" width="0" style="48" hidden="1" customWidth="1"/>
    <col min="6105" max="6105" width="3.5703125" style="48" customWidth="1"/>
    <col min="6106" max="6106" width="16.140625" style="48" customWidth="1"/>
    <col min="6107" max="6354" width="9.140625" style="48"/>
    <col min="6355" max="6355" width="5.28515625" style="48" customWidth="1"/>
    <col min="6356" max="6356" width="35.85546875" style="48" customWidth="1"/>
    <col min="6357" max="6357" width="17.7109375" style="48" customWidth="1"/>
    <col min="6358" max="6358" width="12.85546875" style="48" customWidth="1"/>
    <col min="6359" max="6359" width="17.140625" style="48" customWidth="1"/>
    <col min="6360" max="6360" width="0" style="48" hidden="1" customWidth="1"/>
    <col min="6361" max="6361" width="3.5703125" style="48" customWidth="1"/>
    <col min="6362" max="6362" width="16.140625" style="48" customWidth="1"/>
    <col min="6363" max="6610" width="9.140625" style="48"/>
    <col min="6611" max="6611" width="5.28515625" style="48" customWidth="1"/>
    <col min="6612" max="6612" width="35.85546875" style="48" customWidth="1"/>
    <col min="6613" max="6613" width="17.7109375" style="48" customWidth="1"/>
    <col min="6614" max="6614" width="12.85546875" style="48" customWidth="1"/>
    <col min="6615" max="6615" width="17.140625" style="48" customWidth="1"/>
    <col min="6616" max="6616" width="0" style="48" hidden="1" customWidth="1"/>
    <col min="6617" max="6617" width="3.5703125" style="48" customWidth="1"/>
    <col min="6618" max="6618" width="16.140625" style="48" customWidth="1"/>
    <col min="6619" max="6866" width="9.140625" style="48"/>
    <col min="6867" max="6867" width="5.28515625" style="48" customWidth="1"/>
    <col min="6868" max="6868" width="35.85546875" style="48" customWidth="1"/>
    <col min="6869" max="6869" width="17.7109375" style="48" customWidth="1"/>
    <col min="6870" max="6870" width="12.85546875" style="48" customWidth="1"/>
    <col min="6871" max="6871" width="17.140625" style="48" customWidth="1"/>
    <col min="6872" max="6872" width="0" style="48" hidden="1" customWidth="1"/>
    <col min="6873" max="6873" width="3.5703125" style="48" customWidth="1"/>
    <col min="6874" max="6874" width="16.140625" style="48" customWidth="1"/>
    <col min="6875" max="7122" width="9.140625" style="48"/>
    <col min="7123" max="7123" width="5.28515625" style="48" customWidth="1"/>
    <col min="7124" max="7124" width="35.85546875" style="48" customWidth="1"/>
    <col min="7125" max="7125" width="17.7109375" style="48" customWidth="1"/>
    <col min="7126" max="7126" width="12.85546875" style="48" customWidth="1"/>
    <col min="7127" max="7127" width="17.140625" style="48" customWidth="1"/>
    <col min="7128" max="7128" width="0" style="48" hidden="1" customWidth="1"/>
    <col min="7129" max="7129" width="3.5703125" style="48" customWidth="1"/>
    <col min="7130" max="7130" width="16.140625" style="48" customWidth="1"/>
    <col min="7131" max="7378" width="9.140625" style="48"/>
    <col min="7379" max="7379" width="5.28515625" style="48" customWidth="1"/>
    <col min="7380" max="7380" width="35.85546875" style="48" customWidth="1"/>
    <col min="7381" max="7381" width="17.7109375" style="48" customWidth="1"/>
    <col min="7382" max="7382" width="12.85546875" style="48" customWidth="1"/>
    <col min="7383" max="7383" width="17.140625" style="48" customWidth="1"/>
    <col min="7384" max="7384" width="0" style="48" hidden="1" customWidth="1"/>
    <col min="7385" max="7385" width="3.5703125" style="48" customWidth="1"/>
    <col min="7386" max="7386" width="16.140625" style="48" customWidth="1"/>
    <col min="7387" max="7634" width="9.140625" style="48"/>
    <col min="7635" max="7635" width="5.28515625" style="48" customWidth="1"/>
    <col min="7636" max="7636" width="35.85546875" style="48" customWidth="1"/>
    <col min="7637" max="7637" width="17.7109375" style="48" customWidth="1"/>
    <col min="7638" max="7638" width="12.85546875" style="48" customWidth="1"/>
    <col min="7639" max="7639" width="17.140625" style="48" customWidth="1"/>
    <col min="7640" max="7640" width="0" style="48" hidden="1" customWidth="1"/>
    <col min="7641" max="7641" width="3.5703125" style="48" customWidth="1"/>
    <col min="7642" max="7642" width="16.140625" style="48" customWidth="1"/>
    <col min="7643" max="7890" width="9.140625" style="48"/>
    <col min="7891" max="7891" width="5.28515625" style="48" customWidth="1"/>
    <col min="7892" max="7892" width="35.85546875" style="48" customWidth="1"/>
    <col min="7893" max="7893" width="17.7109375" style="48" customWidth="1"/>
    <col min="7894" max="7894" width="12.85546875" style="48" customWidth="1"/>
    <col min="7895" max="7895" width="17.140625" style="48" customWidth="1"/>
    <col min="7896" max="7896" width="0" style="48" hidden="1" customWidth="1"/>
    <col min="7897" max="7897" width="3.5703125" style="48" customWidth="1"/>
    <col min="7898" max="7898" width="16.140625" style="48" customWidth="1"/>
    <col min="7899" max="8146" width="9.140625" style="48"/>
    <col min="8147" max="8147" width="5.28515625" style="48" customWidth="1"/>
    <col min="8148" max="8148" width="35.85546875" style="48" customWidth="1"/>
    <col min="8149" max="8149" width="17.7109375" style="48" customWidth="1"/>
    <col min="8150" max="8150" width="12.85546875" style="48" customWidth="1"/>
    <col min="8151" max="8151" width="17.140625" style="48" customWidth="1"/>
    <col min="8152" max="8152" width="0" style="48" hidden="1" customWidth="1"/>
    <col min="8153" max="8153" width="3.5703125" style="48" customWidth="1"/>
    <col min="8154" max="8154" width="16.140625" style="48" customWidth="1"/>
    <col min="8155" max="8402" width="9.140625" style="48"/>
    <col min="8403" max="8403" width="5.28515625" style="48" customWidth="1"/>
    <col min="8404" max="8404" width="35.85546875" style="48" customWidth="1"/>
    <col min="8405" max="8405" width="17.7109375" style="48" customWidth="1"/>
    <col min="8406" max="8406" width="12.85546875" style="48" customWidth="1"/>
    <col min="8407" max="8407" width="17.140625" style="48" customWidth="1"/>
    <col min="8408" max="8408" width="0" style="48" hidden="1" customWidth="1"/>
    <col min="8409" max="8409" width="3.5703125" style="48" customWidth="1"/>
    <col min="8410" max="8410" width="16.140625" style="48" customWidth="1"/>
    <col min="8411" max="8658" width="9.140625" style="48"/>
    <col min="8659" max="8659" width="5.28515625" style="48" customWidth="1"/>
    <col min="8660" max="8660" width="35.85546875" style="48" customWidth="1"/>
    <col min="8661" max="8661" width="17.7109375" style="48" customWidth="1"/>
    <col min="8662" max="8662" width="12.85546875" style="48" customWidth="1"/>
    <col min="8663" max="8663" width="17.140625" style="48" customWidth="1"/>
    <col min="8664" max="8664" width="0" style="48" hidden="1" customWidth="1"/>
    <col min="8665" max="8665" width="3.5703125" style="48" customWidth="1"/>
    <col min="8666" max="8666" width="16.140625" style="48" customWidth="1"/>
    <col min="8667" max="8914" width="9.140625" style="48"/>
    <col min="8915" max="8915" width="5.28515625" style="48" customWidth="1"/>
    <col min="8916" max="8916" width="35.85546875" style="48" customWidth="1"/>
    <col min="8917" max="8917" width="17.7109375" style="48" customWidth="1"/>
    <col min="8918" max="8918" width="12.85546875" style="48" customWidth="1"/>
    <col min="8919" max="8919" width="17.140625" style="48" customWidth="1"/>
    <col min="8920" max="8920" width="0" style="48" hidden="1" customWidth="1"/>
    <col min="8921" max="8921" width="3.5703125" style="48" customWidth="1"/>
    <col min="8922" max="8922" width="16.140625" style="48" customWidth="1"/>
    <col min="8923" max="9170" width="9.140625" style="48"/>
    <col min="9171" max="9171" width="5.28515625" style="48" customWidth="1"/>
    <col min="9172" max="9172" width="35.85546875" style="48" customWidth="1"/>
    <col min="9173" max="9173" width="17.7109375" style="48" customWidth="1"/>
    <col min="9174" max="9174" width="12.85546875" style="48" customWidth="1"/>
    <col min="9175" max="9175" width="17.140625" style="48" customWidth="1"/>
    <col min="9176" max="9176" width="0" style="48" hidden="1" customWidth="1"/>
    <col min="9177" max="9177" width="3.5703125" style="48" customWidth="1"/>
    <col min="9178" max="9178" width="16.140625" style="48" customWidth="1"/>
    <col min="9179" max="9426" width="9.140625" style="48"/>
    <col min="9427" max="9427" width="5.28515625" style="48" customWidth="1"/>
    <col min="9428" max="9428" width="35.85546875" style="48" customWidth="1"/>
    <col min="9429" max="9429" width="17.7109375" style="48" customWidth="1"/>
    <col min="9430" max="9430" width="12.85546875" style="48" customWidth="1"/>
    <col min="9431" max="9431" width="17.140625" style="48" customWidth="1"/>
    <col min="9432" max="9432" width="0" style="48" hidden="1" customWidth="1"/>
    <col min="9433" max="9433" width="3.5703125" style="48" customWidth="1"/>
    <col min="9434" max="9434" width="16.140625" style="48" customWidth="1"/>
    <col min="9435" max="9682" width="9.140625" style="48"/>
    <col min="9683" max="9683" width="5.28515625" style="48" customWidth="1"/>
    <col min="9684" max="9684" width="35.85546875" style="48" customWidth="1"/>
    <col min="9685" max="9685" width="17.7109375" style="48" customWidth="1"/>
    <col min="9686" max="9686" width="12.85546875" style="48" customWidth="1"/>
    <col min="9687" max="9687" width="17.140625" style="48" customWidth="1"/>
    <col min="9688" max="9688" width="0" style="48" hidden="1" customWidth="1"/>
    <col min="9689" max="9689" width="3.5703125" style="48" customWidth="1"/>
    <col min="9690" max="9690" width="16.140625" style="48" customWidth="1"/>
    <col min="9691" max="9938" width="9.140625" style="48"/>
    <col min="9939" max="9939" width="5.28515625" style="48" customWidth="1"/>
    <col min="9940" max="9940" width="35.85546875" style="48" customWidth="1"/>
    <col min="9941" max="9941" width="17.7109375" style="48" customWidth="1"/>
    <col min="9942" max="9942" width="12.85546875" style="48" customWidth="1"/>
    <col min="9943" max="9943" width="17.140625" style="48" customWidth="1"/>
    <col min="9944" max="9944" width="0" style="48" hidden="1" customWidth="1"/>
    <col min="9945" max="9945" width="3.5703125" style="48" customWidth="1"/>
    <col min="9946" max="9946" width="16.140625" style="48" customWidth="1"/>
    <col min="9947" max="10194" width="9.140625" style="48"/>
    <col min="10195" max="10195" width="5.28515625" style="48" customWidth="1"/>
    <col min="10196" max="10196" width="35.85546875" style="48" customWidth="1"/>
    <col min="10197" max="10197" width="17.7109375" style="48" customWidth="1"/>
    <col min="10198" max="10198" width="12.85546875" style="48" customWidth="1"/>
    <col min="10199" max="10199" width="17.140625" style="48" customWidth="1"/>
    <col min="10200" max="10200" width="0" style="48" hidden="1" customWidth="1"/>
    <col min="10201" max="10201" width="3.5703125" style="48" customWidth="1"/>
    <col min="10202" max="10202" width="16.140625" style="48" customWidth="1"/>
    <col min="10203" max="10450" width="9.140625" style="48"/>
    <col min="10451" max="10451" width="5.28515625" style="48" customWidth="1"/>
    <col min="10452" max="10452" width="35.85546875" style="48" customWidth="1"/>
    <col min="10453" max="10453" width="17.7109375" style="48" customWidth="1"/>
    <col min="10454" max="10454" width="12.85546875" style="48" customWidth="1"/>
    <col min="10455" max="10455" width="17.140625" style="48" customWidth="1"/>
    <col min="10456" max="10456" width="0" style="48" hidden="1" customWidth="1"/>
    <col min="10457" max="10457" width="3.5703125" style="48" customWidth="1"/>
    <col min="10458" max="10458" width="16.140625" style="48" customWidth="1"/>
    <col min="10459" max="10706" width="9.140625" style="48"/>
    <col min="10707" max="10707" width="5.28515625" style="48" customWidth="1"/>
    <col min="10708" max="10708" width="35.85546875" style="48" customWidth="1"/>
    <col min="10709" max="10709" width="17.7109375" style="48" customWidth="1"/>
    <col min="10710" max="10710" width="12.85546875" style="48" customWidth="1"/>
    <col min="10711" max="10711" width="17.140625" style="48" customWidth="1"/>
    <col min="10712" max="10712" width="0" style="48" hidden="1" customWidth="1"/>
    <col min="10713" max="10713" width="3.5703125" style="48" customWidth="1"/>
    <col min="10714" max="10714" width="16.140625" style="48" customWidth="1"/>
    <col min="10715" max="10962" width="9.140625" style="48"/>
    <col min="10963" max="10963" width="5.28515625" style="48" customWidth="1"/>
    <col min="10964" max="10964" width="35.85546875" style="48" customWidth="1"/>
    <col min="10965" max="10965" width="17.7109375" style="48" customWidth="1"/>
    <col min="10966" max="10966" width="12.85546875" style="48" customWidth="1"/>
    <col min="10967" max="10967" width="17.140625" style="48" customWidth="1"/>
    <col min="10968" max="10968" width="0" style="48" hidden="1" customWidth="1"/>
    <col min="10969" max="10969" width="3.5703125" style="48" customWidth="1"/>
    <col min="10970" max="10970" width="16.140625" style="48" customWidth="1"/>
    <col min="10971" max="11218" width="9.140625" style="48"/>
    <col min="11219" max="11219" width="5.28515625" style="48" customWidth="1"/>
    <col min="11220" max="11220" width="35.85546875" style="48" customWidth="1"/>
    <col min="11221" max="11221" width="17.7109375" style="48" customWidth="1"/>
    <col min="11222" max="11222" width="12.85546875" style="48" customWidth="1"/>
    <col min="11223" max="11223" width="17.140625" style="48" customWidth="1"/>
    <col min="11224" max="11224" width="0" style="48" hidden="1" customWidth="1"/>
    <col min="11225" max="11225" width="3.5703125" style="48" customWidth="1"/>
    <col min="11226" max="11226" width="16.140625" style="48" customWidth="1"/>
    <col min="11227" max="11474" width="9.140625" style="48"/>
    <col min="11475" max="11475" width="5.28515625" style="48" customWidth="1"/>
    <col min="11476" max="11476" width="35.85546875" style="48" customWidth="1"/>
    <col min="11477" max="11477" width="17.7109375" style="48" customWidth="1"/>
    <col min="11478" max="11478" width="12.85546875" style="48" customWidth="1"/>
    <col min="11479" max="11479" width="17.140625" style="48" customWidth="1"/>
    <col min="11480" max="11480" width="0" style="48" hidden="1" customWidth="1"/>
    <col min="11481" max="11481" width="3.5703125" style="48" customWidth="1"/>
    <col min="11482" max="11482" width="16.140625" style="48" customWidth="1"/>
    <col min="11483" max="11730" width="9.140625" style="48"/>
    <col min="11731" max="11731" width="5.28515625" style="48" customWidth="1"/>
    <col min="11732" max="11732" width="35.85546875" style="48" customWidth="1"/>
    <col min="11733" max="11733" width="17.7109375" style="48" customWidth="1"/>
    <col min="11734" max="11734" width="12.85546875" style="48" customWidth="1"/>
    <col min="11735" max="11735" width="17.140625" style="48" customWidth="1"/>
    <col min="11736" max="11736" width="0" style="48" hidden="1" customWidth="1"/>
    <col min="11737" max="11737" width="3.5703125" style="48" customWidth="1"/>
    <col min="11738" max="11738" width="16.140625" style="48" customWidth="1"/>
    <col min="11739" max="11986" width="9.140625" style="48"/>
    <col min="11987" max="11987" width="5.28515625" style="48" customWidth="1"/>
    <col min="11988" max="11988" width="35.85546875" style="48" customWidth="1"/>
    <col min="11989" max="11989" width="17.7109375" style="48" customWidth="1"/>
    <col min="11990" max="11990" width="12.85546875" style="48" customWidth="1"/>
    <col min="11991" max="11991" width="17.140625" style="48" customWidth="1"/>
    <col min="11992" max="11992" width="0" style="48" hidden="1" customWidth="1"/>
    <col min="11993" max="11993" width="3.5703125" style="48" customWidth="1"/>
    <col min="11994" max="11994" width="16.140625" style="48" customWidth="1"/>
    <col min="11995" max="12242" width="9.140625" style="48"/>
    <col min="12243" max="12243" width="5.28515625" style="48" customWidth="1"/>
    <col min="12244" max="12244" width="35.85546875" style="48" customWidth="1"/>
    <col min="12245" max="12245" width="17.7109375" style="48" customWidth="1"/>
    <col min="12246" max="12246" width="12.85546875" style="48" customWidth="1"/>
    <col min="12247" max="12247" width="17.140625" style="48" customWidth="1"/>
    <col min="12248" max="12248" width="0" style="48" hidden="1" customWidth="1"/>
    <col min="12249" max="12249" width="3.5703125" style="48" customWidth="1"/>
    <col min="12250" max="12250" width="16.140625" style="48" customWidth="1"/>
    <col min="12251" max="12498" width="9.140625" style="48"/>
    <col min="12499" max="12499" width="5.28515625" style="48" customWidth="1"/>
    <col min="12500" max="12500" width="35.85546875" style="48" customWidth="1"/>
    <col min="12501" max="12501" width="17.7109375" style="48" customWidth="1"/>
    <col min="12502" max="12502" width="12.85546875" style="48" customWidth="1"/>
    <col min="12503" max="12503" width="17.140625" style="48" customWidth="1"/>
    <col min="12504" max="12504" width="0" style="48" hidden="1" customWidth="1"/>
    <col min="12505" max="12505" width="3.5703125" style="48" customWidth="1"/>
    <col min="12506" max="12506" width="16.140625" style="48" customWidth="1"/>
    <col min="12507" max="12754" width="9.140625" style="48"/>
    <col min="12755" max="12755" width="5.28515625" style="48" customWidth="1"/>
    <col min="12756" max="12756" width="35.85546875" style="48" customWidth="1"/>
    <col min="12757" max="12757" width="17.7109375" style="48" customWidth="1"/>
    <col min="12758" max="12758" width="12.85546875" style="48" customWidth="1"/>
    <col min="12759" max="12759" width="17.140625" style="48" customWidth="1"/>
    <col min="12760" max="12760" width="0" style="48" hidden="1" customWidth="1"/>
    <col min="12761" max="12761" width="3.5703125" style="48" customWidth="1"/>
    <col min="12762" max="12762" width="16.140625" style="48" customWidth="1"/>
    <col min="12763" max="13010" width="9.140625" style="48"/>
    <col min="13011" max="13011" width="5.28515625" style="48" customWidth="1"/>
    <col min="13012" max="13012" width="35.85546875" style="48" customWidth="1"/>
    <col min="13013" max="13013" width="17.7109375" style="48" customWidth="1"/>
    <col min="13014" max="13014" width="12.85546875" style="48" customWidth="1"/>
    <col min="13015" max="13015" width="17.140625" style="48" customWidth="1"/>
    <col min="13016" max="13016" width="0" style="48" hidden="1" customWidth="1"/>
    <col min="13017" max="13017" width="3.5703125" style="48" customWidth="1"/>
    <col min="13018" max="13018" width="16.140625" style="48" customWidth="1"/>
    <col min="13019" max="13266" width="9.140625" style="48"/>
    <col min="13267" max="13267" width="5.28515625" style="48" customWidth="1"/>
    <col min="13268" max="13268" width="35.85546875" style="48" customWidth="1"/>
    <col min="13269" max="13269" width="17.7109375" style="48" customWidth="1"/>
    <col min="13270" max="13270" width="12.85546875" style="48" customWidth="1"/>
    <col min="13271" max="13271" width="17.140625" style="48" customWidth="1"/>
    <col min="13272" max="13272" width="0" style="48" hidden="1" customWidth="1"/>
    <col min="13273" max="13273" width="3.5703125" style="48" customWidth="1"/>
    <col min="13274" max="13274" width="16.140625" style="48" customWidth="1"/>
    <col min="13275" max="13522" width="9.140625" style="48"/>
    <col min="13523" max="13523" width="5.28515625" style="48" customWidth="1"/>
    <col min="13524" max="13524" width="35.85546875" style="48" customWidth="1"/>
    <col min="13525" max="13525" width="17.7109375" style="48" customWidth="1"/>
    <col min="13526" max="13526" width="12.85546875" style="48" customWidth="1"/>
    <col min="13527" max="13527" width="17.140625" style="48" customWidth="1"/>
    <col min="13528" max="13528" width="0" style="48" hidden="1" customWidth="1"/>
    <col min="13529" max="13529" width="3.5703125" style="48" customWidth="1"/>
    <col min="13530" max="13530" width="16.140625" style="48" customWidth="1"/>
    <col min="13531" max="13778" width="9.140625" style="48"/>
    <col min="13779" max="13779" width="5.28515625" style="48" customWidth="1"/>
    <col min="13780" max="13780" width="35.85546875" style="48" customWidth="1"/>
    <col min="13781" max="13781" width="17.7109375" style="48" customWidth="1"/>
    <col min="13782" max="13782" width="12.85546875" style="48" customWidth="1"/>
    <col min="13783" max="13783" width="17.140625" style="48" customWidth="1"/>
    <col min="13784" max="13784" width="0" style="48" hidden="1" customWidth="1"/>
    <col min="13785" max="13785" width="3.5703125" style="48" customWidth="1"/>
    <col min="13786" max="13786" width="16.140625" style="48" customWidth="1"/>
    <col min="13787" max="14034" width="9.140625" style="48"/>
    <col min="14035" max="14035" width="5.28515625" style="48" customWidth="1"/>
    <col min="14036" max="14036" width="35.85546875" style="48" customWidth="1"/>
    <col min="14037" max="14037" width="17.7109375" style="48" customWidth="1"/>
    <col min="14038" max="14038" width="12.85546875" style="48" customWidth="1"/>
    <col min="14039" max="14039" width="17.140625" style="48" customWidth="1"/>
    <col min="14040" max="14040" width="0" style="48" hidden="1" customWidth="1"/>
    <col min="14041" max="14041" width="3.5703125" style="48" customWidth="1"/>
    <col min="14042" max="14042" width="16.140625" style="48" customWidth="1"/>
    <col min="14043" max="14290" width="9.140625" style="48"/>
    <col min="14291" max="14291" width="5.28515625" style="48" customWidth="1"/>
    <col min="14292" max="14292" width="35.85546875" style="48" customWidth="1"/>
    <col min="14293" max="14293" width="17.7109375" style="48" customWidth="1"/>
    <col min="14294" max="14294" width="12.85546875" style="48" customWidth="1"/>
    <col min="14295" max="14295" width="17.140625" style="48" customWidth="1"/>
    <col min="14296" max="14296" width="0" style="48" hidden="1" customWidth="1"/>
    <col min="14297" max="14297" width="3.5703125" style="48" customWidth="1"/>
    <col min="14298" max="14298" width="16.140625" style="48" customWidth="1"/>
    <col min="14299" max="14546" width="9.140625" style="48"/>
    <col min="14547" max="14547" width="5.28515625" style="48" customWidth="1"/>
    <col min="14548" max="14548" width="35.85546875" style="48" customWidth="1"/>
    <col min="14549" max="14549" width="17.7109375" style="48" customWidth="1"/>
    <col min="14550" max="14550" width="12.85546875" style="48" customWidth="1"/>
    <col min="14551" max="14551" width="17.140625" style="48" customWidth="1"/>
    <col min="14552" max="14552" width="0" style="48" hidden="1" customWidth="1"/>
    <col min="14553" max="14553" width="3.5703125" style="48" customWidth="1"/>
    <col min="14554" max="14554" width="16.140625" style="48" customWidth="1"/>
    <col min="14555" max="14802" width="9.140625" style="48"/>
    <col min="14803" max="14803" width="5.28515625" style="48" customWidth="1"/>
    <col min="14804" max="14804" width="35.85546875" style="48" customWidth="1"/>
    <col min="14805" max="14805" width="17.7109375" style="48" customWidth="1"/>
    <col min="14806" max="14806" width="12.85546875" style="48" customWidth="1"/>
    <col min="14807" max="14807" width="17.140625" style="48" customWidth="1"/>
    <col min="14808" max="14808" width="0" style="48" hidden="1" customWidth="1"/>
    <col min="14809" max="14809" width="3.5703125" style="48" customWidth="1"/>
    <col min="14810" max="14810" width="16.140625" style="48" customWidth="1"/>
    <col min="14811" max="15058" width="9.140625" style="48"/>
    <col min="15059" max="15059" width="5.28515625" style="48" customWidth="1"/>
    <col min="15060" max="15060" width="35.85546875" style="48" customWidth="1"/>
    <col min="15061" max="15061" width="17.7109375" style="48" customWidth="1"/>
    <col min="15062" max="15062" width="12.85546875" style="48" customWidth="1"/>
    <col min="15063" max="15063" width="17.140625" style="48" customWidth="1"/>
    <col min="15064" max="15064" width="0" style="48" hidden="1" customWidth="1"/>
    <col min="15065" max="15065" width="3.5703125" style="48" customWidth="1"/>
    <col min="15066" max="15066" width="16.140625" style="48" customWidth="1"/>
    <col min="15067" max="15314" width="9.140625" style="48"/>
    <col min="15315" max="15315" width="5.28515625" style="48" customWidth="1"/>
    <col min="15316" max="15316" width="35.85546875" style="48" customWidth="1"/>
    <col min="15317" max="15317" width="17.7109375" style="48" customWidth="1"/>
    <col min="15318" max="15318" width="12.85546875" style="48" customWidth="1"/>
    <col min="15319" max="15319" width="17.140625" style="48" customWidth="1"/>
    <col min="15320" max="15320" width="0" style="48" hidden="1" customWidth="1"/>
    <col min="15321" max="15321" width="3.5703125" style="48" customWidth="1"/>
    <col min="15322" max="15322" width="16.140625" style="48" customWidth="1"/>
    <col min="15323" max="15570" width="9.140625" style="48"/>
    <col min="15571" max="15571" width="5.28515625" style="48" customWidth="1"/>
    <col min="15572" max="15572" width="35.85546875" style="48" customWidth="1"/>
    <col min="15573" max="15573" width="17.7109375" style="48" customWidth="1"/>
    <col min="15574" max="15574" width="12.85546875" style="48" customWidth="1"/>
    <col min="15575" max="15575" width="17.140625" style="48" customWidth="1"/>
    <col min="15576" max="15576" width="0" style="48" hidden="1" customWidth="1"/>
    <col min="15577" max="15577" width="3.5703125" style="48" customWidth="1"/>
    <col min="15578" max="15578" width="16.140625" style="48" customWidth="1"/>
    <col min="15579" max="15826" width="9.140625" style="48"/>
    <col min="15827" max="15827" width="5.28515625" style="48" customWidth="1"/>
    <col min="15828" max="15828" width="35.85546875" style="48" customWidth="1"/>
    <col min="15829" max="15829" width="17.7109375" style="48" customWidth="1"/>
    <col min="15830" max="15830" width="12.85546875" style="48" customWidth="1"/>
    <col min="15831" max="15831" width="17.140625" style="48" customWidth="1"/>
    <col min="15832" max="15832" width="0" style="48" hidden="1" customWidth="1"/>
    <col min="15833" max="15833" width="3.5703125" style="48" customWidth="1"/>
    <col min="15834" max="15834" width="16.140625" style="48" customWidth="1"/>
    <col min="15835" max="16082" width="9.140625" style="48"/>
    <col min="16083" max="16083" width="5.28515625" style="48" customWidth="1"/>
    <col min="16084" max="16084" width="35.85546875" style="48" customWidth="1"/>
    <col min="16085" max="16085" width="17.7109375" style="48" customWidth="1"/>
    <col min="16086" max="16086" width="12.85546875" style="48" customWidth="1"/>
    <col min="16087" max="16087" width="17.140625" style="48" customWidth="1"/>
    <col min="16088" max="16088" width="0" style="48" hidden="1" customWidth="1"/>
    <col min="16089" max="16089" width="3.5703125" style="48" customWidth="1"/>
    <col min="16090" max="16090" width="16.140625" style="48" customWidth="1"/>
    <col min="16091" max="16384" width="9.140625" style="48"/>
  </cols>
  <sheetData>
    <row r="1" spans="1:60" x14ac:dyDescent="0.25">
      <c r="C1" s="231" t="s">
        <v>126</v>
      </c>
      <c r="D1" s="231"/>
      <c r="E1" s="231"/>
    </row>
    <row r="2" spans="1:60" ht="13.5" customHeight="1" x14ac:dyDescent="0.25">
      <c r="A2" s="107"/>
      <c r="C2" s="232" t="s">
        <v>228</v>
      </c>
      <c r="D2" s="232"/>
      <c r="E2" s="232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</row>
    <row r="3" spans="1:60" ht="13.5" customHeight="1" x14ac:dyDescent="0.25">
      <c r="A3" s="107"/>
      <c r="C3" s="233" t="s">
        <v>229</v>
      </c>
      <c r="D3" s="233"/>
      <c r="E3" s="233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</row>
    <row r="4" spans="1:60" x14ac:dyDescent="0.25">
      <c r="C4" s="140"/>
      <c r="D4" s="140"/>
      <c r="E4" s="140"/>
    </row>
    <row r="5" spans="1:60" s="49" customFormat="1" ht="92.25" customHeight="1" x14ac:dyDescent="0.3">
      <c r="A5" s="234" t="s">
        <v>252</v>
      </c>
      <c r="B5" s="234"/>
      <c r="C5" s="234"/>
      <c r="D5" s="234"/>
      <c r="E5" s="234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</row>
    <row r="6" spans="1:60" s="49" customFormat="1" ht="18.75" customHeight="1" x14ac:dyDescent="0.3">
      <c r="A6" s="105"/>
      <c r="B6" s="174"/>
      <c r="C6" s="105"/>
      <c r="D6" s="105"/>
      <c r="E6" s="105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</row>
    <row r="7" spans="1:60" s="52" customFormat="1" ht="18.75" customHeight="1" x14ac:dyDescent="0.3">
      <c r="A7" s="51"/>
      <c r="B7" s="106" t="s">
        <v>122</v>
      </c>
      <c r="C7" s="51"/>
      <c r="D7" s="51"/>
      <c r="E7" s="51"/>
      <c r="F7" s="156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</row>
    <row r="8" spans="1:60" s="52" customFormat="1" ht="23.25" customHeight="1" x14ac:dyDescent="0.3">
      <c r="A8" s="51"/>
      <c r="B8" s="252" t="s">
        <v>1</v>
      </c>
      <c r="C8" s="252"/>
      <c r="D8" s="252"/>
      <c r="E8" s="252"/>
      <c r="F8" s="156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</row>
    <row r="9" spans="1:60" s="103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</row>
    <row r="10" spans="1:60" s="28" customFormat="1" ht="23.25" customHeight="1" x14ac:dyDescent="0.2">
      <c r="A10" s="108">
        <v>1</v>
      </c>
      <c r="B10" s="54" t="s">
        <v>7</v>
      </c>
      <c r="C10" s="55">
        <v>1</v>
      </c>
      <c r="D10" s="115">
        <v>240000</v>
      </c>
      <c r="E10" s="27">
        <f>D10*C10</f>
        <v>240000</v>
      </c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</row>
    <row r="11" spans="1:60" s="116" customFormat="1" ht="23.25" customHeight="1" x14ac:dyDescent="0.2">
      <c r="A11" s="128">
        <v>2</v>
      </c>
      <c r="B11" s="113" t="s">
        <v>121</v>
      </c>
      <c r="C11" s="114">
        <v>11</v>
      </c>
      <c r="D11" s="115">
        <v>125000</v>
      </c>
      <c r="E11" s="115">
        <f>D11*C11</f>
        <v>1375000</v>
      </c>
      <c r="H11" s="259"/>
      <c r="I11" s="259"/>
      <c r="J11" s="259"/>
      <c r="K11" s="259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</row>
    <row r="12" spans="1:60" s="28" customFormat="1" ht="23.25" customHeight="1" x14ac:dyDescent="0.2">
      <c r="A12" s="108">
        <v>3</v>
      </c>
      <c r="B12" s="54" t="s">
        <v>13</v>
      </c>
      <c r="C12" s="55">
        <v>1</v>
      </c>
      <c r="D12" s="27">
        <v>180000</v>
      </c>
      <c r="E12" s="27">
        <f>D12*C12</f>
        <v>180000</v>
      </c>
      <c r="H12" s="179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</row>
    <row r="13" spans="1:60" s="28" customFormat="1" ht="23.25" customHeight="1" x14ac:dyDescent="0.25">
      <c r="A13" s="128">
        <v>4</v>
      </c>
      <c r="B13" s="54" t="s">
        <v>21</v>
      </c>
      <c r="C13" s="55">
        <v>1</v>
      </c>
      <c r="D13" s="27">
        <v>115000</v>
      </c>
      <c r="E13" s="27">
        <f>D13*C13</f>
        <v>115000</v>
      </c>
      <c r="G13" s="48"/>
      <c r="H13" s="48"/>
      <c r="I13" s="48"/>
      <c r="J13" s="48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</row>
    <row r="14" spans="1:60" s="28" customFormat="1" ht="23.25" customHeight="1" x14ac:dyDescent="0.25">
      <c r="A14" s="108">
        <v>5</v>
      </c>
      <c r="B14" s="54" t="s">
        <v>29</v>
      </c>
      <c r="C14" s="55">
        <v>0.5</v>
      </c>
      <c r="D14" s="27">
        <v>120000</v>
      </c>
      <c r="E14" s="27">
        <f t="shared" ref="E14:E15" si="0">D14*C14</f>
        <v>60000</v>
      </c>
      <c r="G14" s="48"/>
      <c r="H14" s="48"/>
      <c r="I14" s="48"/>
      <c r="J14" s="48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</row>
    <row r="15" spans="1:60" s="28" customFormat="1" ht="23.25" customHeight="1" thickBot="1" x14ac:dyDescent="0.3">
      <c r="A15" s="128">
        <v>6</v>
      </c>
      <c r="B15" s="54" t="s">
        <v>20</v>
      </c>
      <c r="C15" s="55">
        <v>1</v>
      </c>
      <c r="D15" s="27">
        <v>115000</v>
      </c>
      <c r="E15" s="27">
        <f t="shared" si="0"/>
        <v>115000</v>
      </c>
      <c r="G15" s="48"/>
      <c r="H15" s="48"/>
      <c r="I15" s="48"/>
      <c r="J15" s="48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</row>
    <row r="16" spans="1:60" s="60" customFormat="1" ht="23.25" customHeight="1" thickBot="1" x14ac:dyDescent="0.3">
      <c r="B16" s="60" t="s">
        <v>24</v>
      </c>
      <c r="C16" s="61">
        <f>SUM(C10:C15)</f>
        <v>15.5</v>
      </c>
      <c r="D16" s="73"/>
      <c r="E16" s="73">
        <f>SUM(E10:E15)</f>
        <v>2085000</v>
      </c>
      <c r="F16" s="180">
        <f>F11+F13+F12+F10</f>
        <v>0</v>
      </c>
      <c r="G16" s="181"/>
      <c r="H16" s="27"/>
      <c r="I16" s="181"/>
      <c r="J16" s="181"/>
      <c r="K16" s="64"/>
      <c r="L16" s="64"/>
      <c r="M16" s="64"/>
      <c r="N16" s="64"/>
      <c r="O16" s="64"/>
      <c r="P16" s="64"/>
      <c r="Q16" s="64"/>
      <c r="R16" s="64"/>
      <c r="S16" s="64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</row>
    <row r="17" spans="1:60" s="28" customFormat="1" ht="23.25" customHeight="1" x14ac:dyDescent="0.25">
      <c r="C17" s="182"/>
      <c r="G17" s="48"/>
      <c r="H17" s="48"/>
      <c r="I17" s="48"/>
      <c r="J17" s="48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</row>
    <row r="18" spans="1:60" s="69" customFormat="1" ht="23.25" customHeight="1" x14ac:dyDescent="0.25">
      <c r="A18" s="70"/>
      <c r="B18" s="70"/>
      <c r="C18" s="71"/>
      <c r="D18" s="70"/>
      <c r="E18" s="70"/>
      <c r="G18" s="48"/>
      <c r="H18" s="48"/>
      <c r="I18" s="48"/>
      <c r="J18" s="48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</row>
    <row r="19" spans="1:60" s="69" customFormat="1" ht="23.25" customHeight="1" x14ac:dyDescent="0.2">
      <c r="A19" s="260"/>
      <c r="B19" s="260"/>
      <c r="C19" s="260"/>
      <c r="D19" s="260"/>
      <c r="E19" s="260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</row>
    <row r="20" spans="1:60" s="69" customFormat="1" ht="23.25" customHeight="1" x14ac:dyDescent="0.2">
      <c r="A20" s="261"/>
      <c r="B20" s="261"/>
      <c r="C20" s="261"/>
      <c r="D20" s="261"/>
      <c r="E20" s="261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</row>
    <row r="21" spans="1:60" s="69" customFormat="1" ht="23.25" customHeight="1" x14ac:dyDescent="0.2">
      <c r="A21" s="70"/>
      <c r="B21" s="70"/>
      <c r="C21" s="71"/>
      <c r="D21" s="70"/>
      <c r="E21" s="70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</row>
    <row r="22" spans="1:60" s="69" customFormat="1" ht="23.25" customHeight="1" x14ac:dyDescent="0.2">
      <c r="A22" s="70"/>
      <c r="B22" s="70"/>
      <c r="C22" s="71"/>
      <c r="D22" s="70"/>
      <c r="E22" s="70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</row>
    <row r="23" spans="1:60" s="69" customFormat="1" ht="23.25" customHeight="1" x14ac:dyDescent="0.2">
      <c r="A23" s="70"/>
      <c r="B23" s="70"/>
      <c r="C23" s="71"/>
      <c r="D23" s="70"/>
      <c r="E23" s="70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</row>
    <row r="24" spans="1:60" s="69" customFormat="1" ht="23.25" customHeight="1" x14ac:dyDescent="0.2">
      <c r="A24" s="70"/>
      <c r="B24" s="70"/>
      <c r="C24" s="71"/>
      <c r="D24" s="70"/>
      <c r="E24" s="70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</row>
    <row r="25" spans="1:60" s="69" customFormat="1" ht="23.25" customHeight="1" x14ac:dyDescent="0.2">
      <c r="A25" s="242"/>
      <c r="B25" s="242"/>
      <c r="C25" s="242"/>
      <c r="D25" s="242"/>
      <c r="E25" s="242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</row>
    <row r="26" spans="1:60" s="69" customFormat="1" ht="23.25" customHeight="1" x14ac:dyDescent="0.2">
      <c r="A26" s="70"/>
      <c r="B26" s="70"/>
      <c r="C26" s="71"/>
      <c r="D26" s="70"/>
      <c r="E26" s="70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</row>
    <row r="27" spans="1:60" s="69" customFormat="1" ht="23.25" customHeight="1" x14ac:dyDescent="0.2">
      <c r="A27" s="70"/>
      <c r="B27" s="70"/>
      <c r="C27" s="71"/>
      <c r="D27" s="70"/>
      <c r="E27" s="70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</row>
    <row r="28" spans="1:60" s="69" customFormat="1" ht="23.25" customHeight="1" x14ac:dyDescent="0.2">
      <c r="A28" s="70"/>
      <c r="B28" s="70"/>
      <c r="C28" s="71"/>
      <c r="D28" s="70"/>
      <c r="E28" s="70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</row>
    <row r="29" spans="1:60" s="69" customFormat="1" ht="23.25" customHeight="1" x14ac:dyDescent="0.2">
      <c r="A29" s="70"/>
      <c r="B29" s="70"/>
      <c r="C29" s="71"/>
      <c r="D29" s="70"/>
      <c r="E29" s="70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</row>
    <row r="30" spans="1:60" s="69" customFormat="1" ht="23.25" customHeight="1" x14ac:dyDescent="0.2">
      <c r="A30" s="70"/>
      <c r="B30" s="70"/>
      <c r="C30" s="71"/>
      <c r="D30" s="70"/>
      <c r="E30" s="70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</row>
    <row r="31" spans="1:60" s="69" customFormat="1" ht="23.25" customHeight="1" x14ac:dyDescent="0.2">
      <c r="A31" s="70"/>
      <c r="B31" s="70"/>
      <c r="C31" s="71"/>
      <c r="D31" s="70"/>
      <c r="E31" s="70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</row>
    <row r="32" spans="1:60" s="69" customFormat="1" ht="23.25" customHeight="1" x14ac:dyDescent="0.2">
      <c r="A32" s="70"/>
      <c r="B32" s="70"/>
      <c r="C32" s="71"/>
      <c r="D32" s="70"/>
      <c r="E32" s="70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</row>
    <row r="33" spans="1:60" s="69" customFormat="1" ht="23.25" customHeight="1" x14ac:dyDescent="0.2">
      <c r="A33" s="70"/>
      <c r="B33" s="70"/>
      <c r="C33" s="71"/>
      <c r="D33" s="70"/>
      <c r="E33" s="70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</row>
    <row r="34" spans="1:60" s="69" customFormat="1" ht="23.25" customHeight="1" x14ac:dyDescent="0.2">
      <c r="A34" s="70"/>
      <c r="B34" s="70"/>
      <c r="C34" s="71"/>
      <c r="D34" s="70"/>
      <c r="E34" s="70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</row>
    <row r="35" spans="1:60" s="69" customFormat="1" ht="23.25" customHeight="1" x14ac:dyDescent="0.2">
      <c r="A35" s="70"/>
      <c r="B35" s="70"/>
      <c r="C35" s="71"/>
      <c r="D35" s="70"/>
      <c r="E35" s="70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</row>
    <row r="36" spans="1:60" s="69" customFormat="1" ht="23.25" customHeight="1" x14ac:dyDescent="0.2">
      <c r="A36" s="70"/>
      <c r="B36" s="70"/>
      <c r="C36" s="71"/>
      <c r="D36" s="70"/>
      <c r="E36" s="70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</row>
    <row r="37" spans="1:60" s="69" customFormat="1" ht="23.25" customHeight="1" x14ac:dyDescent="0.2">
      <c r="A37" s="70"/>
      <c r="B37" s="70"/>
      <c r="C37" s="71"/>
      <c r="D37" s="70"/>
      <c r="E37" s="70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</row>
    <row r="38" spans="1:60" s="69" customFormat="1" ht="23.25" customHeight="1" x14ac:dyDescent="0.2">
      <c r="A38" s="70"/>
      <c r="B38" s="70"/>
      <c r="C38" s="71"/>
      <c r="D38" s="70"/>
      <c r="E38" s="70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</row>
    <row r="39" spans="1:60" s="69" customFormat="1" ht="23.25" customHeight="1" x14ac:dyDescent="0.2">
      <c r="A39" s="70"/>
      <c r="B39" s="70"/>
      <c r="C39" s="71"/>
      <c r="D39" s="70"/>
      <c r="E39" s="70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</row>
    <row r="40" spans="1:60" s="69" customFormat="1" ht="23.25" customHeight="1" x14ac:dyDescent="0.2">
      <c r="A40" s="70"/>
      <c r="B40" s="70"/>
      <c r="C40" s="71"/>
      <c r="D40" s="70"/>
      <c r="E40" s="70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</row>
    <row r="41" spans="1:60" s="69" customFormat="1" ht="23.25" customHeight="1" x14ac:dyDescent="0.2">
      <c r="A41" s="70"/>
      <c r="B41" s="70"/>
      <c r="C41" s="71"/>
      <c r="D41" s="70"/>
      <c r="E41" s="70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</row>
    <row r="42" spans="1:60" s="69" customFormat="1" ht="23.25" customHeight="1" x14ac:dyDescent="0.2">
      <c r="A42" s="70"/>
      <c r="B42" s="70"/>
      <c r="C42" s="71"/>
      <c r="D42" s="70">
        <v>87180</v>
      </c>
      <c r="E42" s="70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</row>
    <row r="43" spans="1:60" s="69" customFormat="1" ht="23.25" customHeight="1" x14ac:dyDescent="0.2">
      <c r="A43" s="70"/>
      <c r="B43" s="70"/>
      <c r="C43" s="71"/>
      <c r="D43" s="70"/>
      <c r="E43" s="70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</row>
    <row r="44" spans="1:60" s="69" customFormat="1" ht="23.25" customHeight="1" x14ac:dyDescent="0.2">
      <c r="A44" s="70"/>
      <c r="B44" s="70"/>
      <c r="C44" s="71"/>
      <c r="D44" s="70"/>
      <c r="E44" s="70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</row>
    <row r="45" spans="1:60" s="69" customFormat="1" ht="23.25" customHeight="1" x14ac:dyDescent="0.2">
      <c r="A45" s="70"/>
      <c r="B45" s="70"/>
      <c r="C45" s="71"/>
      <c r="D45" s="70"/>
      <c r="E45" s="70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</row>
    <row r="46" spans="1:60" s="69" customFormat="1" ht="23.25" customHeight="1" x14ac:dyDescent="0.2">
      <c r="A46" s="70"/>
      <c r="B46" s="70"/>
      <c r="C46" s="71"/>
      <c r="D46" s="70"/>
      <c r="E46" s="70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</row>
    <row r="47" spans="1:60" s="69" customFormat="1" ht="23.25" customHeight="1" x14ac:dyDescent="0.2">
      <c r="A47" s="70"/>
      <c r="B47" s="70"/>
      <c r="C47" s="71"/>
      <c r="D47" s="70"/>
      <c r="E47" s="70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</row>
    <row r="48" spans="1:60" s="69" customFormat="1" ht="23.25" customHeight="1" x14ac:dyDescent="0.2">
      <c r="A48" s="70"/>
      <c r="B48" s="70"/>
      <c r="C48" s="71"/>
      <c r="D48" s="70"/>
      <c r="E48" s="70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</row>
    <row r="49" spans="1:60" s="69" customFormat="1" ht="23.25" customHeight="1" x14ac:dyDescent="0.2">
      <c r="A49" s="160"/>
      <c r="B49" s="160"/>
      <c r="C49" s="184"/>
      <c r="D49" s="160"/>
      <c r="E49" s="160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</row>
    <row r="50" spans="1:60" s="69" customFormat="1" ht="23.25" customHeight="1" x14ac:dyDescent="0.2">
      <c r="A50" s="161"/>
      <c r="B50" s="161"/>
      <c r="C50" s="185"/>
      <c r="D50" s="161"/>
      <c r="E50" s="161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</row>
    <row r="51" spans="1:60" s="69" customFormat="1" ht="23.25" customHeight="1" x14ac:dyDescent="0.2">
      <c r="A51" s="161"/>
      <c r="B51" s="161"/>
      <c r="C51" s="185"/>
      <c r="D51" s="161"/>
      <c r="E51" s="161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</row>
    <row r="52" spans="1:60" s="69" customFormat="1" ht="23.25" customHeight="1" x14ac:dyDescent="0.2">
      <c r="A52" s="161"/>
      <c r="B52" s="161"/>
      <c r="C52" s="185"/>
      <c r="D52" s="161"/>
      <c r="E52" s="161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</row>
    <row r="53" spans="1:60" s="69" customFormat="1" ht="23.25" customHeight="1" x14ac:dyDescent="0.2">
      <c r="A53" s="161"/>
      <c r="B53" s="161"/>
      <c r="C53" s="185"/>
      <c r="D53" s="161"/>
      <c r="E53" s="161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</row>
    <row r="77" spans="4:4" x14ac:dyDescent="0.25">
      <c r="D77" s="48">
        <v>87180</v>
      </c>
    </row>
  </sheetData>
  <mergeCells count="9">
    <mergeCell ref="H11:K11"/>
    <mergeCell ref="A19:E19"/>
    <mergeCell ref="A20:E20"/>
    <mergeCell ref="A25:E25"/>
    <mergeCell ref="C1:E1"/>
    <mergeCell ref="C2:E2"/>
    <mergeCell ref="C3:E3"/>
    <mergeCell ref="A5:E5"/>
    <mergeCell ref="B8:E8"/>
  </mergeCells>
  <pageMargins left="0.75" right="0.25" top="0.5" bottom="0" header="0.5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3"/>
  <sheetViews>
    <sheetView topLeftCell="A7" zoomScale="109" workbookViewId="0">
      <selection activeCell="G21" sqref="G21"/>
    </sheetView>
  </sheetViews>
  <sheetFormatPr defaultRowHeight="13.5" x14ac:dyDescent="0.25"/>
  <cols>
    <col min="1" max="1" width="5.28515625" style="118" customWidth="1"/>
    <col min="2" max="2" width="43.5703125" style="119" customWidth="1"/>
    <col min="3" max="3" width="12.140625" style="119" customWidth="1"/>
    <col min="4" max="4" width="11.28515625" style="119" customWidth="1"/>
    <col min="5" max="6" width="13" style="119" customWidth="1"/>
    <col min="7" max="7" width="19.5703125" style="119" customWidth="1"/>
    <col min="8" max="9" width="9.140625" style="119"/>
    <col min="10" max="10" width="11.140625" style="119" bestFit="1" customWidth="1"/>
    <col min="11" max="191" width="9.140625" style="119"/>
    <col min="192" max="192" width="5.28515625" style="119" customWidth="1"/>
    <col min="193" max="193" width="36.140625" style="119" customWidth="1"/>
    <col min="194" max="194" width="8.5703125" style="119" customWidth="1"/>
    <col min="195" max="195" width="12.85546875" style="119" customWidth="1"/>
    <col min="196" max="196" width="13.7109375" style="119" customWidth="1"/>
    <col min="197" max="197" width="12.42578125" style="119" customWidth="1"/>
    <col min="198" max="198" width="3.7109375" style="119" customWidth="1"/>
    <col min="199" max="199" width="12.85546875" style="119" customWidth="1"/>
    <col min="200" max="200" width="12.42578125" style="119" customWidth="1"/>
    <col min="201" max="447" width="9.140625" style="119"/>
    <col min="448" max="448" width="5.28515625" style="119" customWidth="1"/>
    <col min="449" max="449" width="36.140625" style="119" customWidth="1"/>
    <col min="450" max="450" width="8.5703125" style="119" customWidth="1"/>
    <col min="451" max="451" width="12.85546875" style="119" customWidth="1"/>
    <col min="452" max="452" width="13.7109375" style="119" customWidth="1"/>
    <col min="453" max="453" width="12.42578125" style="119" customWidth="1"/>
    <col min="454" max="454" width="3.7109375" style="119" customWidth="1"/>
    <col min="455" max="455" width="12.85546875" style="119" customWidth="1"/>
    <col min="456" max="456" width="12.42578125" style="119" customWidth="1"/>
    <col min="457" max="703" width="9.140625" style="119"/>
    <col min="704" max="704" width="5.28515625" style="119" customWidth="1"/>
    <col min="705" max="705" width="36.140625" style="119" customWidth="1"/>
    <col min="706" max="706" width="8.5703125" style="119" customWidth="1"/>
    <col min="707" max="707" width="12.85546875" style="119" customWidth="1"/>
    <col min="708" max="708" width="13.7109375" style="119" customWidth="1"/>
    <col min="709" max="709" width="12.42578125" style="119" customWidth="1"/>
    <col min="710" max="710" width="3.7109375" style="119" customWidth="1"/>
    <col min="711" max="711" width="12.85546875" style="119" customWidth="1"/>
    <col min="712" max="712" width="12.42578125" style="119" customWidth="1"/>
    <col min="713" max="959" width="9.140625" style="119"/>
    <col min="960" max="960" width="5.28515625" style="119" customWidth="1"/>
    <col min="961" max="961" width="36.140625" style="119" customWidth="1"/>
    <col min="962" max="962" width="8.5703125" style="119" customWidth="1"/>
    <col min="963" max="963" width="12.85546875" style="119" customWidth="1"/>
    <col min="964" max="964" width="13.7109375" style="119" customWidth="1"/>
    <col min="965" max="965" width="12.42578125" style="119" customWidth="1"/>
    <col min="966" max="966" width="3.7109375" style="119" customWidth="1"/>
    <col min="967" max="967" width="12.85546875" style="119" customWidth="1"/>
    <col min="968" max="968" width="12.42578125" style="119" customWidth="1"/>
    <col min="969" max="1215" width="9.140625" style="119"/>
    <col min="1216" max="1216" width="5.28515625" style="119" customWidth="1"/>
    <col min="1217" max="1217" width="36.140625" style="119" customWidth="1"/>
    <col min="1218" max="1218" width="8.5703125" style="119" customWidth="1"/>
    <col min="1219" max="1219" width="12.85546875" style="119" customWidth="1"/>
    <col min="1220" max="1220" width="13.7109375" style="119" customWidth="1"/>
    <col min="1221" max="1221" width="12.42578125" style="119" customWidth="1"/>
    <col min="1222" max="1222" width="3.7109375" style="119" customWidth="1"/>
    <col min="1223" max="1223" width="12.85546875" style="119" customWidth="1"/>
    <col min="1224" max="1224" width="12.42578125" style="119" customWidth="1"/>
    <col min="1225" max="1471" width="9.140625" style="119"/>
    <col min="1472" max="1472" width="5.28515625" style="119" customWidth="1"/>
    <col min="1473" max="1473" width="36.140625" style="119" customWidth="1"/>
    <col min="1474" max="1474" width="8.5703125" style="119" customWidth="1"/>
    <col min="1475" max="1475" width="12.85546875" style="119" customWidth="1"/>
    <col min="1476" max="1476" width="13.7109375" style="119" customWidth="1"/>
    <col min="1477" max="1477" width="12.42578125" style="119" customWidth="1"/>
    <col min="1478" max="1478" width="3.7109375" style="119" customWidth="1"/>
    <col min="1479" max="1479" width="12.85546875" style="119" customWidth="1"/>
    <col min="1480" max="1480" width="12.42578125" style="119" customWidth="1"/>
    <col min="1481" max="1727" width="9.140625" style="119"/>
    <col min="1728" max="1728" width="5.28515625" style="119" customWidth="1"/>
    <col min="1729" max="1729" width="36.140625" style="119" customWidth="1"/>
    <col min="1730" max="1730" width="8.5703125" style="119" customWidth="1"/>
    <col min="1731" max="1731" width="12.85546875" style="119" customWidth="1"/>
    <col min="1732" max="1732" width="13.7109375" style="119" customWidth="1"/>
    <col min="1733" max="1733" width="12.42578125" style="119" customWidth="1"/>
    <col min="1734" max="1734" width="3.7109375" style="119" customWidth="1"/>
    <col min="1735" max="1735" width="12.85546875" style="119" customWidth="1"/>
    <col min="1736" max="1736" width="12.42578125" style="119" customWidth="1"/>
    <col min="1737" max="1983" width="9.140625" style="119"/>
    <col min="1984" max="1984" width="5.28515625" style="119" customWidth="1"/>
    <col min="1985" max="1985" width="36.140625" style="119" customWidth="1"/>
    <col min="1986" max="1986" width="8.5703125" style="119" customWidth="1"/>
    <col min="1987" max="1987" width="12.85546875" style="119" customWidth="1"/>
    <col min="1988" max="1988" width="13.7109375" style="119" customWidth="1"/>
    <col min="1989" max="1989" width="12.42578125" style="119" customWidth="1"/>
    <col min="1990" max="1990" width="3.7109375" style="119" customWidth="1"/>
    <col min="1991" max="1991" width="12.85546875" style="119" customWidth="1"/>
    <col min="1992" max="1992" width="12.42578125" style="119" customWidth="1"/>
    <col min="1993" max="2239" width="9.140625" style="119"/>
    <col min="2240" max="2240" width="5.28515625" style="119" customWidth="1"/>
    <col min="2241" max="2241" width="36.140625" style="119" customWidth="1"/>
    <col min="2242" max="2242" width="8.5703125" style="119" customWidth="1"/>
    <col min="2243" max="2243" width="12.85546875" style="119" customWidth="1"/>
    <col min="2244" max="2244" width="13.7109375" style="119" customWidth="1"/>
    <col min="2245" max="2245" width="12.42578125" style="119" customWidth="1"/>
    <col min="2246" max="2246" width="3.7109375" style="119" customWidth="1"/>
    <col min="2247" max="2247" width="12.85546875" style="119" customWidth="1"/>
    <col min="2248" max="2248" width="12.42578125" style="119" customWidth="1"/>
    <col min="2249" max="2495" width="9.140625" style="119"/>
    <col min="2496" max="2496" width="5.28515625" style="119" customWidth="1"/>
    <col min="2497" max="2497" width="36.140625" style="119" customWidth="1"/>
    <col min="2498" max="2498" width="8.5703125" style="119" customWidth="1"/>
    <col min="2499" max="2499" width="12.85546875" style="119" customWidth="1"/>
    <col min="2500" max="2500" width="13.7109375" style="119" customWidth="1"/>
    <col min="2501" max="2501" width="12.42578125" style="119" customWidth="1"/>
    <col min="2502" max="2502" width="3.7109375" style="119" customWidth="1"/>
    <col min="2503" max="2503" width="12.85546875" style="119" customWidth="1"/>
    <col min="2504" max="2504" width="12.42578125" style="119" customWidth="1"/>
    <col min="2505" max="2751" width="9.140625" style="119"/>
    <col min="2752" max="2752" width="5.28515625" style="119" customWidth="1"/>
    <col min="2753" max="2753" width="36.140625" style="119" customWidth="1"/>
    <col min="2754" max="2754" width="8.5703125" style="119" customWidth="1"/>
    <col min="2755" max="2755" width="12.85546875" style="119" customWidth="1"/>
    <col min="2756" max="2756" width="13.7109375" style="119" customWidth="1"/>
    <col min="2757" max="2757" width="12.42578125" style="119" customWidth="1"/>
    <col min="2758" max="2758" width="3.7109375" style="119" customWidth="1"/>
    <col min="2759" max="2759" width="12.85546875" style="119" customWidth="1"/>
    <col min="2760" max="2760" width="12.42578125" style="119" customWidth="1"/>
    <col min="2761" max="3007" width="9.140625" style="119"/>
    <col min="3008" max="3008" width="5.28515625" style="119" customWidth="1"/>
    <col min="3009" max="3009" width="36.140625" style="119" customWidth="1"/>
    <col min="3010" max="3010" width="8.5703125" style="119" customWidth="1"/>
    <col min="3011" max="3011" width="12.85546875" style="119" customWidth="1"/>
    <col min="3012" max="3012" width="13.7109375" style="119" customWidth="1"/>
    <col min="3013" max="3013" width="12.42578125" style="119" customWidth="1"/>
    <col min="3014" max="3014" width="3.7109375" style="119" customWidth="1"/>
    <col min="3015" max="3015" width="12.85546875" style="119" customWidth="1"/>
    <col min="3016" max="3016" width="12.42578125" style="119" customWidth="1"/>
    <col min="3017" max="3263" width="9.140625" style="119"/>
    <col min="3264" max="3264" width="5.28515625" style="119" customWidth="1"/>
    <col min="3265" max="3265" width="36.140625" style="119" customWidth="1"/>
    <col min="3266" max="3266" width="8.5703125" style="119" customWidth="1"/>
    <col min="3267" max="3267" width="12.85546875" style="119" customWidth="1"/>
    <col min="3268" max="3268" width="13.7109375" style="119" customWidth="1"/>
    <col min="3269" max="3269" width="12.42578125" style="119" customWidth="1"/>
    <col min="3270" max="3270" width="3.7109375" style="119" customWidth="1"/>
    <col min="3271" max="3271" width="12.85546875" style="119" customWidth="1"/>
    <col min="3272" max="3272" width="12.42578125" style="119" customWidth="1"/>
    <col min="3273" max="3519" width="9.140625" style="119"/>
    <col min="3520" max="3520" width="5.28515625" style="119" customWidth="1"/>
    <col min="3521" max="3521" width="36.140625" style="119" customWidth="1"/>
    <col min="3522" max="3522" width="8.5703125" style="119" customWidth="1"/>
    <col min="3523" max="3523" width="12.85546875" style="119" customWidth="1"/>
    <col min="3524" max="3524" width="13.7109375" style="119" customWidth="1"/>
    <col min="3525" max="3525" width="12.42578125" style="119" customWidth="1"/>
    <col min="3526" max="3526" width="3.7109375" style="119" customWidth="1"/>
    <col min="3527" max="3527" width="12.85546875" style="119" customWidth="1"/>
    <col min="3528" max="3528" width="12.42578125" style="119" customWidth="1"/>
    <col min="3529" max="3775" width="9.140625" style="119"/>
    <col min="3776" max="3776" width="5.28515625" style="119" customWidth="1"/>
    <col min="3777" max="3777" width="36.140625" style="119" customWidth="1"/>
    <col min="3778" max="3778" width="8.5703125" style="119" customWidth="1"/>
    <col min="3779" max="3779" width="12.85546875" style="119" customWidth="1"/>
    <col min="3780" max="3780" width="13.7109375" style="119" customWidth="1"/>
    <col min="3781" max="3781" width="12.42578125" style="119" customWidth="1"/>
    <col min="3782" max="3782" width="3.7109375" style="119" customWidth="1"/>
    <col min="3783" max="3783" width="12.85546875" style="119" customWidth="1"/>
    <col min="3784" max="3784" width="12.42578125" style="119" customWidth="1"/>
    <col min="3785" max="4031" width="9.140625" style="119"/>
    <col min="4032" max="4032" width="5.28515625" style="119" customWidth="1"/>
    <col min="4033" max="4033" width="36.140625" style="119" customWidth="1"/>
    <col min="4034" max="4034" width="8.5703125" style="119" customWidth="1"/>
    <col min="4035" max="4035" width="12.85546875" style="119" customWidth="1"/>
    <col min="4036" max="4036" width="13.7109375" style="119" customWidth="1"/>
    <col min="4037" max="4037" width="12.42578125" style="119" customWidth="1"/>
    <col min="4038" max="4038" width="3.7109375" style="119" customWidth="1"/>
    <col min="4039" max="4039" width="12.85546875" style="119" customWidth="1"/>
    <col min="4040" max="4040" width="12.42578125" style="119" customWidth="1"/>
    <col min="4041" max="4287" width="9.140625" style="119"/>
    <col min="4288" max="4288" width="5.28515625" style="119" customWidth="1"/>
    <col min="4289" max="4289" width="36.140625" style="119" customWidth="1"/>
    <col min="4290" max="4290" width="8.5703125" style="119" customWidth="1"/>
    <col min="4291" max="4291" width="12.85546875" style="119" customWidth="1"/>
    <col min="4292" max="4292" width="13.7109375" style="119" customWidth="1"/>
    <col min="4293" max="4293" width="12.42578125" style="119" customWidth="1"/>
    <col min="4294" max="4294" width="3.7109375" style="119" customWidth="1"/>
    <col min="4295" max="4295" width="12.85546875" style="119" customWidth="1"/>
    <col min="4296" max="4296" width="12.42578125" style="119" customWidth="1"/>
    <col min="4297" max="4543" width="9.140625" style="119"/>
    <col min="4544" max="4544" width="5.28515625" style="119" customWidth="1"/>
    <col min="4545" max="4545" width="36.140625" style="119" customWidth="1"/>
    <col min="4546" max="4546" width="8.5703125" style="119" customWidth="1"/>
    <col min="4547" max="4547" width="12.85546875" style="119" customWidth="1"/>
    <col min="4548" max="4548" width="13.7109375" style="119" customWidth="1"/>
    <col min="4549" max="4549" width="12.42578125" style="119" customWidth="1"/>
    <col min="4550" max="4550" width="3.7109375" style="119" customWidth="1"/>
    <col min="4551" max="4551" width="12.85546875" style="119" customWidth="1"/>
    <col min="4552" max="4552" width="12.42578125" style="119" customWidth="1"/>
    <col min="4553" max="4799" width="9.140625" style="119"/>
    <col min="4800" max="4800" width="5.28515625" style="119" customWidth="1"/>
    <col min="4801" max="4801" width="36.140625" style="119" customWidth="1"/>
    <col min="4802" max="4802" width="8.5703125" style="119" customWidth="1"/>
    <col min="4803" max="4803" width="12.85546875" style="119" customWidth="1"/>
    <col min="4804" max="4804" width="13.7109375" style="119" customWidth="1"/>
    <col min="4805" max="4805" width="12.42578125" style="119" customWidth="1"/>
    <col min="4806" max="4806" width="3.7109375" style="119" customWidth="1"/>
    <col min="4807" max="4807" width="12.85546875" style="119" customWidth="1"/>
    <col min="4808" max="4808" width="12.42578125" style="119" customWidth="1"/>
    <col min="4809" max="5055" width="9.140625" style="119"/>
    <col min="5056" max="5056" width="5.28515625" style="119" customWidth="1"/>
    <col min="5057" max="5057" width="36.140625" style="119" customWidth="1"/>
    <col min="5058" max="5058" width="8.5703125" style="119" customWidth="1"/>
    <col min="5059" max="5059" width="12.85546875" style="119" customWidth="1"/>
    <col min="5060" max="5060" width="13.7109375" style="119" customWidth="1"/>
    <col min="5061" max="5061" width="12.42578125" style="119" customWidth="1"/>
    <col min="5062" max="5062" width="3.7109375" style="119" customWidth="1"/>
    <col min="5063" max="5063" width="12.85546875" style="119" customWidth="1"/>
    <col min="5064" max="5064" width="12.42578125" style="119" customWidth="1"/>
    <col min="5065" max="5311" width="9.140625" style="119"/>
    <col min="5312" max="5312" width="5.28515625" style="119" customWidth="1"/>
    <col min="5313" max="5313" width="36.140625" style="119" customWidth="1"/>
    <col min="5314" max="5314" width="8.5703125" style="119" customWidth="1"/>
    <col min="5315" max="5315" width="12.85546875" style="119" customWidth="1"/>
    <col min="5316" max="5316" width="13.7109375" style="119" customWidth="1"/>
    <col min="5317" max="5317" width="12.42578125" style="119" customWidth="1"/>
    <col min="5318" max="5318" width="3.7109375" style="119" customWidth="1"/>
    <col min="5319" max="5319" width="12.85546875" style="119" customWidth="1"/>
    <col min="5320" max="5320" width="12.42578125" style="119" customWidth="1"/>
    <col min="5321" max="5567" width="9.140625" style="119"/>
    <col min="5568" max="5568" width="5.28515625" style="119" customWidth="1"/>
    <col min="5569" max="5569" width="36.140625" style="119" customWidth="1"/>
    <col min="5570" max="5570" width="8.5703125" style="119" customWidth="1"/>
    <col min="5571" max="5571" width="12.85546875" style="119" customWidth="1"/>
    <col min="5572" max="5572" width="13.7109375" style="119" customWidth="1"/>
    <col min="5573" max="5573" width="12.42578125" style="119" customWidth="1"/>
    <col min="5574" max="5574" width="3.7109375" style="119" customWidth="1"/>
    <col min="5575" max="5575" width="12.85546875" style="119" customWidth="1"/>
    <col min="5576" max="5576" width="12.42578125" style="119" customWidth="1"/>
    <col min="5577" max="5823" width="9.140625" style="119"/>
    <col min="5824" max="5824" width="5.28515625" style="119" customWidth="1"/>
    <col min="5825" max="5825" width="36.140625" style="119" customWidth="1"/>
    <col min="5826" max="5826" width="8.5703125" style="119" customWidth="1"/>
    <col min="5827" max="5827" width="12.85546875" style="119" customWidth="1"/>
    <col min="5828" max="5828" width="13.7109375" style="119" customWidth="1"/>
    <col min="5829" max="5829" width="12.42578125" style="119" customWidth="1"/>
    <col min="5830" max="5830" width="3.7109375" style="119" customWidth="1"/>
    <col min="5831" max="5831" width="12.85546875" style="119" customWidth="1"/>
    <col min="5832" max="5832" width="12.42578125" style="119" customWidth="1"/>
    <col min="5833" max="6079" width="9.140625" style="119"/>
    <col min="6080" max="6080" width="5.28515625" style="119" customWidth="1"/>
    <col min="6081" max="6081" width="36.140625" style="119" customWidth="1"/>
    <col min="6082" max="6082" width="8.5703125" style="119" customWidth="1"/>
    <col min="6083" max="6083" width="12.85546875" style="119" customWidth="1"/>
    <col min="6084" max="6084" width="13.7109375" style="119" customWidth="1"/>
    <col min="6085" max="6085" width="12.42578125" style="119" customWidth="1"/>
    <col min="6086" max="6086" width="3.7109375" style="119" customWidth="1"/>
    <col min="6087" max="6087" width="12.85546875" style="119" customWidth="1"/>
    <col min="6088" max="6088" width="12.42578125" style="119" customWidth="1"/>
    <col min="6089" max="6335" width="9.140625" style="119"/>
    <col min="6336" max="6336" width="5.28515625" style="119" customWidth="1"/>
    <col min="6337" max="6337" width="36.140625" style="119" customWidth="1"/>
    <col min="6338" max="6338" width="8.5703125" style="119" customWidth="1"/>
    <col min="6339" max="6339" width="12.85546875" style="119" customWidth="1"/>
    <col min="6340" max="6340" width="13.7109375" style="119" customWidth="1"/>
    <col min="6341" max="6341" width="12.42578125" style="119" customWidth="1"/>
    <col min="6342" max="6342" width="3.7109375" style="119" customWidth="1"/>
    <col min="6343" max="6343" width="12.85546875" style="119" customWidth="1"/>
    <col min="6344" max="6344" width="12.42578125" style="119" customWidth="1"/>
    <col min="6345" max="6591" width="9.140625" style="119"/>
    <col min="6592" max="6592" width="5.28515625" style="119" customWidth="1"/>
    <col min="6593" max="6593" width="36.140625" style="119" customWidth="1"/>
    <col min="6594" max="6594" width="8.5703125" style="119" customWidth="1"/>
    <col min="6595" max="6595" width="12.85546875" style="119" customWidth="1"/>
    <col min="6596" max="6596" width="13.7109375" style="119" customWidth="1"/>
    <col min="6597" max="6597" width="12.42578125" style="119" customWidth="1"/>
    <col min="6598" max="6598" width="3.7109375" style="119" customWidth="1"/>
    <col min="6599" max="6599" width="12.85546875" style="119" customWidth="1"/>
    <col min="6600" max="6600" width="12.42578125" style="119" customWidth="1"/>
    <col min="6601" max="6847" width="9.140625" style="119"/>
    <col min="6848" max="6848" width="5.28515625" style="119" customWidth="1"/>
    <col min="6849" max="6849" width="36.140625" style="119" customWidth="1"/>
    <col min="6850" max="6850" width="8.5703125" style="119" customWidth="1"/>
    <col min="6851" max="6851" width="12.85546875" style="119" customWidth="1"/>
    <col min="6852" max="6852" width="13.7109375" style="119" customWidth="1"/>
    <col min="6853" max="6853" width="12.42578125" style="119" customWidth="1"/>
    <col min="6854" max="6854" width="3.7109375" style="119" customWidth="1"/>
    <col min="6855" max="6855" width="12.85546875" style="119" customWidth="1"/>
    <col min="6856" max="6856" width="12.42578125" style="119" customWidth="1"/>
    <col min="6857" max="7103" width="9.140625" style="119"/>
    <col min="7104" max="7104" width="5.28515625" style="119" customWidth="1"/>
    <col min="7105" max="7105" width="36.140625" style="119" customWidth="1"/>
    <col min="7106" max="7106" width="8.5703125" style="119" customWidth="1"/>
    <col min="7107" max="7107" width="12.85546875" style="119" customWidth="1"/>
    <col min="7108" max="7108" width="13.7109375" style="119" customWidth="1"/>
    <col min="7109" max="7109" width="12.42578125" style="119" customWidth="1"/>
    <col min="7110" max="7110" width="3.7109375" style="119" customWidth="1"/>
    <col min="7111" max="7111" width="12.85546875" style="119" customWidth="1"/>
    <col min="7112" max="7112" width="12.42578125" style="119" customWidth="1"/>
    <col min="7113" max="7359" width="9.140625" style="119"/>
    <col min="7360" max="7360" width="5.28515625" style="119" customWidth="1"/>
    <col min="7361" max="7361" width="36.140625" style="119" customWidth="1"/>
    <col min="7362" max="7362" width="8.5703125" style="119" customWidth="1"/>
    <col min="7363" max="7363" width="12.85546875" style="119" customWidth="1"/>
    <col min="7364" max="7364" width="13.7109375" style="119" customWidth="1"/>
    <col min="7365" max="7365" width="12.42578125" style="119" customWidth="1"/>
    <col min="7366" max="7366" width="3.7109375" style="119" customWidth="1"/>
    <col min="7367" max="7367" width="12.85546875" style="119" customWidth="1"/>
    <col min="7368" max="7368" width="12.42578125" style="119" customWidth="1"/>
    <col min="7369" max="7615" width="9.140625" style="119"/>
    <col min="7616" max="7616" width="5.28515625" style="119" customWidth="1"/>
    <col min="7617" max="7617" width="36.140625" style="119" customWidth="1"/>
    <col min="7618" max="7618" width="8.5703125" style="119" customWidth="1"/>
    <col min="7619" max="7619" width="12.85546875" style="119" customWidth="1"/>
    <col min="7620" max="7620" width="13.7109375" style="119" customWidth="1"/>
    <col min="7621" max="7621" width="12.42578125" style="119" customWidth="1"/>
    <col min="7622" max="7622" width="3.7109375" style="119" customWidth="1"/>
    <col min="7623" max="7623" width="12.85546875" style="119" customWidth="1"/>
    <col min="7624" max="7624" width="12.42578125" style="119" customWidth="1"/>
    <col min="7625" max="7871" width="9.140625" style="119"/>
    <col min="7872" max="7872" width="5.28515625" style="119" customWidth="1"/>
    <col min="7873" max="7873" width="36.140625" style="119" customWidth="1"/>
    <col min="7874" max="7874" width="8.5703125" style="119" customWidth="1"/>
    <col min="7875" max="7875" width="12.85546875" style="119" customWidth="1"/>
    <col min="7876" max="7876" width="13.7109375" style="119" customWidth="1"/>
    <col min="7877" max="7877" width="12.42578125" style="119" customWidth="1"/>
    <col min="7878" max="7878" width="3.7109375" style="119" customWidth="1"/>
    <col min="7879" max="7879" width="12.85546875" style="119" customWidth="1"/>
    <col min="7880" max="7880" width="12.42578125" style="119" customWidth="1"/>
    <col min="7881" max="8127" width="9.140625" style="119"/>
    <col min="8128" max="8128" width="5.28515625" style="119" customWidth="1"/>
    <col min="8129" max="8129" width="36.140625" style="119" customWidth="1"/>
    <col min="8130" max="8130" width="8.5703125" style="119" customWidth="1"/>
    <col min="8131" max="8131" width="12.85546875" style="119" customWidth="1"/>
    <col min="8132" max="8132" width="13.7109375" style="119" customWidth="1"/>
    <col min="8133" max="8133" width="12.42578125" style="119" customWidth="1"/>
    <col min="8134" max="8134" width="3.7109375" style="119" customWidth="1"/>
    <col min="8135" max="8135" width="12.85546875" style="119" customWidth="1"/>
    <col min="8136" max="8136" width="12.42578125" style="119" customWidth="1"/>
    <col min="8137" max="8383" width="9.140625" style="119"/>
    <col min="8384" max="8384" width="5.28515625" style="119" customWidth="1"/>
    <col min="8385" max="8385" width="36.140625" style="119" customWidth="1"/>
    <col min="8386" max="8386" width="8.5703125" style="119" customWidth="1"/>
    <col min="8387" max="8387" width="12.85546875" style="119" customWidth="1"/>
    <col min="8388" max="8388" width="13.7109375" style="119" customWidth="1"/>
    <col min="8389" max="8389" width="12.42578125" style="119" customWidth="1"/>
    <col min="8390" max="8390" width="3.7109375" style="119" customWidth="1"/>
    <col min="8391" max="8391" width="12.85546875" style="119" customWidth="1"/>
    <col min="8392" max="8392" width="12.42578125" style="119" customWidth="1"/>
    <col min="8393" max="8639" width="9.140625" style="119"/>
    <col min="8640" max="8640" width="5.28515625" style="119" customWidth="1"/>
    <col min="8641" max="8641" width="36.140625" style="119" customWidth="1"/>
    <col min="8642" max="8642" width="8.5703125" style="119" customWidth="1"/>
    <col min="8643" max="8643" width="12.85546875" style="119" customWidth="1"/>
    <col min="8644" max="8644" width="13.7109375" style="119" customWidth="1"/>
    <col min="8645" max="8645" width="12.42578125" style="119" customWidth="1"/>
    <col min="8646" max="8646" width="3.7109375" style="119" customWidth="1"/>
    <col min="8647" max="8647" width="12.85546875" style="119" customWidth="1"/>
    <col min="8648" max="8648" width="12.42578125" style="119" customWidth="1"/>
    <col min="8649" max="8895" width="9.140625" style="119"/>
    <col min="8896" max="8896" width="5.28515625" style="119" customWidth="1"/>
    <col min="8897" max="8897" width="36.140625" style="119" customWidth="1"/>
    <col min="8898" max="8898" width="8.5703125" style="119" customWidth="1"/>
    <col min="8899" max="8899" width="12.85546875" style="119" customWidth="1"/>
    <col min="8900" max="8900" width="13.7109375" style="119" customWidth="1"/>
    <col min="8901" max="8901" width="12.42578125" style="119" customWidth="1"/>
    <col min="8902" max="8902" width="3.7109375" style="119" customWidth="1"/>
    <col min="8903" max="8903" width="12.85546875" style="119" customWidth="1"/>
    <col min="8904" max="8904" width="12.42578125" style="119" customWidth="1"/>
    <col min="8905" max="9151" width="9.140625" style="119"/>
    <col min="9152" max="9152" width="5.28515625" style="119" customWidth="1"/>
    <col min="9153" max="9153" width="36.140625" style="119" customWidth="1"/>
    <col min="9154" max="9154" width="8.5703125" style="119" customWidth="1"/>
    <col min="9155" max="9155" width="12.85546875" style="119" customWidth="1"/>
    <col min="9156" max="9156" width="13.7109375" style="119" customWidth="1"/>
    <col min="9157" max="9157" width="12.42578125" style="119" customWidth="1"/>
    <col min="9158" max="9158" width="3.7109375" style="119" customWidth="1"/>
    <col min="9159" max="9159" width="12.85546875" style="119" customWidth="1"/>
    <col min="9160" max="9160" width="12.42578125" style="119" customWidth="1"/>
    <col min="9161" max="9407" width="9.140625" style="119"/>
    <col min="9408" max="9408" width="5.28515625" style="119" customWidth="1"/>
    <col min="9409" max="9409" width="36.140625" style="119" customWidth="1"/>
    <col min="9410" max="9410" width="8.5703125" style="119" customWidth="1"/>
    <col min="9411" max="9411" width="12.85546875" style="119" customWidth="1"/>
    <col min="9412" max="9412" width="13.7109375" style="119" customWidth="1"/>
    <col min="9413" max="9413" width="12.42578125" style="119" customWidth="1"/>
    <col min="9414" max="9414" width="3.7109375" style="119" customWidth="1"/>
    <col min="9415" max="9415" width="12.85546875" style="119" customWidth="1"/>
    <col min="9416" max="9416" width="12.42578125" style="119" customWidth="1"/>
    <col min="9417" max="9663" width="9.140625" style="119"/>
    <col min="9664" max="9664" width="5.28515625" style="119" customWidth="1"/>
    <col min="9665" max="9665" width="36.140625" style="119" customWidth="1"/>
    <col min="9666" max="9666" width="8.5703125" style="119" customWidth="1"/>
    <col min="9667" max="9667" width="12.85546875" style="119" customWidth="1"/>
    <col min="9668" max="9668" width="13.7109375" style="119" customWidth="1"/>
    <col min="9669" max="9669" width="12.42578125" style="119" customWidth="1"/>
    <col min="9670" max="9670" width="3.7109375" style="119" customWidth="1"/>
    <col min="9671" max="9671" width="12.85546875" style="119" customWidth="1"/>
    <col min="9672" max="9672" width="12.42578125" style="119" customWidth="1"/>
    <col min="9673" max="9919" width="9.140625" style="119"/>
    <col min="9920" max="9920" width="5.28515625" style="119" customWidth="1"/>
    <col min="9921" max="9921" width="36.140625" style="119" customWidth="1"/>
    <col min="9922" max="9922" width="8.5703125" style="119" customWidth="1"/>
    <col min="9923" max="9923" width="12.85546875" style="119" customWidth="1"/>
    <col min="9924" max="9924" width="13.7109375" style="119" customWidth="1"/>
    <col min="9925" max="9925" width="12.42578125" style="119" customWidth="1"/>
    <col min="9926" max="9926" width="3.7109375" style="119" customWidth="1"/>
    <col min="9927" max="9927" width="12.85546875" style="119" customWidth="1"/>
    <col min="9928" max="9928" width="12.42578125" style="119" customWidth="1"/>
    <col min="9929" max="10175" width="9.140625" style="119"/>
    <col min="10176" max="10176" width="5.28515625" style="119" customWidth="1"/>
    <col min="10177" max="10177" width="36.140625" style="119" customWidth="1"/>
    <col min="10178" max="10178" width="8.5703125" style="119" customWidth="1"/>
    <col min="10179" max="10179" width="12.85546875" style="119" customWidth="1"/>
    <col min="10180" max="10180" width="13.7109375" style="119" customWidth="1"/>
    <col min="10181" max="10181" width="12.42578125" style="119" customWidth="1"/>
    <col min="10182" max="10182" width="3.7109375" style="119" customWidth="1"/>
    <col min="10183" max="10183" width="12.85546875" style="119" customWidth="1"/>
    <col min="10184" max="10184" width="12.42578125" style="119" customWidth="1"/>
    <col min="10185" max="10431" width="9.140625" style="119"/>
    <col min="10432" max="10432" width="5.28515625" style="119" customWidth="1"/>
    <col min="10433" max="10433" width="36.140625" style="119" customWidth="1"/>
    <col min="10434" max="10434" width="8.5703125" style="119" customWidth="1"/>
    <col min="10435" max="10435" width="12.85546875" style="119" customWidth="1"/>
    <col min="10436" max="10436" width="13.7109375" style="119" customWidth="1"/>
    <col min="10437" max="10437" width="12.42578125" style="119" customWidth="1"/>
    <col min="10438" max="10438" width="3.7109375" style="119" customWidth="1"/>
    <col min="10439" max="10439" width="12.85546875" style="119" customWidth="1"/>
    <col min="10440" max="10440" width="12.42578125" style="119" customWidth="1"/>
    <col min="10441" max="10687" width="9.140625" style="119"/>
    <col min="10688" max="10688" width="5.28515625" style="119" customWidth="1"/>
    <col min="10689" max="10689" width="36.140625" style="119" customWidth="1"/>
    <col min="10690" max="10690" width="8.5703125" style="119" customWidth="1"/>
    <col min="10691" max="10691" width="12.85546875" style="119" customWidth="1"/>
    <col min="10692" max="10692" width="13.7109375" style="119" customWidth="1"/>
    <col min="10693" max="10693" width="12.42578125" style="119" customWidth="1"/>
    <col min="10694" max="10694" width="3.7109375" style="119" customWidth="1"/>
    <col min="10695" max="10695" width="12.85546875" style="119" customWidth="1"/>
    <col min="10696" max="10696" width="12.42578125" style="119" customWidth="1"/>
    <col min="10697" max="10943" width="9.140625" style="119"/>
    <col min="10944" max="10944" width="5.28515625" style="119" customWidth="1"/>
    <col min="10945" max="10945" width="36.140625" style="119" customWidth="1"/>
    <col min="10946" max="10946" width="8.5703125" style="119" customWidth="1"/>
    <col min="10947" max="10947" width="12.85546875" style="119" customWidth="1"/>
    <col min="10948" max="10948" width="13.7109375" style="119" customWidth="1"/>
    <col min="10949" max="10949" width="12.42578125" style="119" customWidth="1"/>
    <col min="10950" max="10950" width="3.7109375" style="119" customWidth="1"/>
    <col min="10951" max="10951" width="12.85546875" style="119" customWidth="1"/>
    <col min="10952" max="10952" width="12.42578125" style="119" customWidth="1"/>
    <col min="10953" max="11199" width="9.140625" style="119"/>
    <col min="11200" max="11200" width="5.28515625" style="119" customWidth="1"/>
    <col min="11201" max="11201" width="36.140625" style="119" customWidth="1"/>
    <col min="11202" max="11202" width="8.5703125" style="119" customWidth="1"/>
    <col min="11203" max="11203" width="12.85546875" style="119" customWidth="1"/>
    <col min="11204" max="11204" width="13.7109375" style="119" customWidth="1"/>
    <col min="11205" max="11205" width="12.42578125" style="119" customWidth="1"/>
    <col min="11206" max="11206" width="3.7109375" style="119" customWidth="1"/>
    <col min="11207" max="11207" width="12.85546875" style="119" customWidth="1"/>
    <col min="11208" max="11208" width="12.42578125" style="119" customWidth="1"/>
    <col min="11209" max="11455" width="9.140625" style="119"/>
    <col min="11456" max="11456" width="5.28515625" style="119" customWidth="1"/>
    <col min="11457" max="11457" width="36.140625" style="119" customWidth="1"/>
    <col min="11458" max="11458" width="8.5703125" style="119" customWidth="1"/>
    <col min="11459" max="11459" width="12.85546875" style="119" customWidth="1"/>
    <col min="11460" max="11460" width="13.7109375" style="119" customWidth="1"/>
    <col min="11461" max="11461" width="12.42578125" style="119" customWidth="1"/>
    <col min="11462" max="11462" width="3.7109375" style="119" customWidth="1"/>
    <col min="11463" max="11463" width="12.85546875" style="119" customWidth="1"/>
    <col min="11464" max="11464" width="12.42578125" style="119" customWidth="1"/>
    <col min="11465" max="11711" width="9.140625" style="119"/>
    <col min="11712" max="11712" width="5.28515625" style="119" customWidth="1"/>
    <col min="11713" max="11713" width="36.140625" style="119" customWidth="1"/>
    <col min="11714" max="11714" width="8.5703125" style="119" customWidth="1"/>
    <col min="11715" max="11715" width="12.85546875" style="119" customWidth="1"/>
    <col min="11716" max="11716" width="13.7109375" style="119" customWidth="1"/>
    <col min="11717" max="11717" width="12.42578125" style="119" customWidth="1"/>
    <col min="11718" max="11718" width="3.7109375" style="119" customWidth="1"/>
    <col min="11719" max="11719" width="12.85546875" style="119" customWidth="1"/>
    <col min="11720" max="11720" width="12.42578125" style="119" customWidth="1"/>
    <col min="11721" max="11967" width="9.140625" style="119"/>
    <col min="11968" max="11968" width="5.28515625" style="119" customWidth="1"/>
    <col min="11969" max="11969" width="36.140625" style="119" customWidth="1"/>
    <col min="11970" max="11970" width="8.5703125" style="119" customWidth="1"/>
    <col min="11971" max="11971" width="12.85546875" style="119" customWidth="1"/>
    <col min="11972" max="11972" width="13.7109375" style="119" customWidth="1"/>
    <col min="11973" max="11973" width="12.42578125" style="119" customWidth="1"/>
    <col min="11974" max="11974" width="3.7109375" style="119" customWidth="1"/>
    <col min="11975" max="11975" width="12.85546875" style="119" customWidth="1"/>
    <col min="11976" max="11976" width="12.42578125" style="119" customWidth="1"/>
    <col min="11977" max="12223" width="9.140625" style="119"/>
    <col min="12224" max="12224" width="5.28515625" style="119" customWidth="1"/>
    <col min="12225" max="12225" width="36.140625" style="119" customWidth="1"/>
    <col min="12226" max="12226" width="8.5703125" style="119" customWidth="1"/>
    <col min="12227" max="12227" width="12.85546875" style="119" customWidth="1"/>
    <col min="12228" max="12228" width="13.7109375" style="119" customWidth="1"/>
    <col min="12229" max="12229" width="12.42578125" style="119" customWidth="1"/>
    <col min="12230" max="12230" width="3.7109375" style="119" customWidth="1"/>
    <col min="12231" max="12231" width="12.85546875" style="119" customWidth="1"/>
    <col min="12232" max="12232" width="12.42578125" style="119" customWidth="1"/>
    <col min="12233" max="12479" width="9.140625" style="119"/>
    <col min="12480" max="12480" width="5.28515625" style="119" customWidth="1"/>
    <col min="12481" max="12481" width="36.140625" style="119" customWidth="1"/>
    <col min="12482" max="12482" width="8.5703125" style="119" customWidth="1"/>
    <col min="12483" max="12483" width="12.85546875" style="119" customWidth="1"/>
    <col min="12484" max="12484" width="13.7109375" style="119" customWidth="1"/>
    <col min="12485" max="12485" width="12.42578125" style="119" customWidth="1"/>
    <col min="12486" max="12486" width="3.7109375" style="119" customWidth="1"/>
    <col min="12487" max="12487" width="12.85546875" style="119" customWidth="1"/>
    <col min="12488" max="12488" width="12.42578125" style="119" customWidth="1"/>
    <col min="12489" max="12735" width="9.140625" style="119"/>
    <col min="12736" max="12736" width="5.28515625" style="119" customWidth="1"/>
    <col min="12737" max="12737" width="36.140625" style="119" customWidth="1"/>
    <col min="12738" max="12738" width="8.5703125" style="119" customWidth="1"/>
    <col min="12739" max="12739" width="12.85546875" style="119" customWidth="1"/>
    <col min="12740" max="12740" width="13.7109375" style="119" customWidth="1"/>
    <col min="12741" max="12741" width="12.42578125" style="119" customWidth="1"/>
    <col min="12742" max="12742" width="3.7109375" style="119" customWidth="1"/>
    <col min="12743" max="12743" width="12.85546875" style="119" customWidth="1"/>
    <col min="12744" max="12744" width="12.42578125" style="119" customWidth="1"/>
    <col min="12745" max="12991" width="9.140625" style="119"/>
    <col min="12992" max="12992" width="5.28515625" style="119" customWidth="1"/>
    <col min="12993" max="12993" width="36.140625" style="119" customWidth="1"/>
    <col min="12994" max="12994" width="8.5703125" style="119" customWidth="1"/>
    <col min="12995" max="12995" width="12.85546875" style="119" customWidth="1"/>
    <col min="12996" max="12996" width="13.7109375" style="119" customWidth="1"/>
    <col min="12997" max="12997" width="12.42578125" style="119" customWidth="1"/>
    <col min="12998" max="12998" width="3.7109375" style="119" customWidth="1"/>
    <col min="12999" max="12999" width="12.85546875" style="119" customWidth="1"/>
    <col min="13000" max="13000" width="12.42578125" style="119" customWidth="1"/>
    <col min="13001" max="13247" width="9.140625" style="119"/>
    <col min="13248" max="13248" width="5.28515625" style="119" customWidth="1"/>
    <col min="13249" max="13249" width="36.140625" style="119" customWidth="1"/>
    <col min="13250" max="13250" width="8.5703125" style="119" customWidth="1"/>
    <col min="13251" max="13251" width="12.85546875" style="119" customWidth="1"/>
    <col min="13252" max="13252" width="13.7109375" style="119" customWidth="1"/>
    <col min="13253" max="13253" width="12.42578125" style="119" customWidth="1"/>
    <col min="13254" max="13254" width="3.7109375" style="119" customWidth="1"/>
    <col min="13255" max="13255" width="12.85546875" style="119" customWidth="1"/>
    <col min="13256" max="13256" width="12.42578125" style="119" customWidth="1"/>
    <col min="13257" max="13503" width="9.140625" style="119"/>
    <col min="13504" max="13504" width="5.28515625" style="119" customWidth="1"/>
    <col min="13505" max="13505" width="36.140625" style="119" customWidth="1"/>
    <col min="13506" max="13506" width="8.5703125" style="119" customWidth="1"/>
    <col min="13507" max="13507" width="12.85546875" style="119" customWidth="1"/>
    <col min="13508" max="13508" width="13.7109375" style="119" customWidth="1"/>
    <col min="13509" max="13509" width="12.42578125" style="119" customWidth="1"/>
    <col min="13510" max="13510" width="3.7109375" style="119" customWidth="1"/>
    <col min="13511" max="13511" width="12.85546875" style="119" customWidth="1"/>
    <col min="13512" max="13512" width="12.42578125" style="119" customWidth="1"/>
    <col min="13513" max="13759" width="9.140625" style="119"/>
    <col min="13760" max="13760" width="5.28515625" style="119" customWidth="1"/>
    <col min="13761" max="13761" width="36.140625" style="119" customWidth="1"/>
    <col min="13762" max="13762" width="8.5703125" style="119" customWidth="1"/>
    <col min="13763" max="13763" width="12.85546875" style="119" customWidth="1"/>
    <col min="13764" max="13764" width="13.7109375" style="119" customWidth="1"/>
    <col min="13765" max="13765" width="12.42578125" style="119" customWidth="1"/>
    <col min="13766" max="13766" width="3.7109375" style="119" customWidth="1"/>
    <col min="13767" max="13767" width="12.85546875" style="119" customWidth="1"/>
    <col min="13768" max="13768" width="12.42578125" style="119" customWidth="1"/>
    <col min="13769" max="14015" width="9.140625" style="119"/>
    <col min="14016" max="14016" width="5.28515625" style="119" customWidth="1"/>
    <col min="14017" max="14017" width="36.140625" style="119" customWidth="1"/>
    <col min="14018" max="14018" width="8.5703125" style="119" customWidth="1"/>
    <col min="14019" max="14019" width="12.85546875" style="119" customWidth="1"/>
    <col min="14020" max="14020" width="13.7109375" style="119" customWidth="1"/>
    <col min="14021" max="14021" width="12.42578125" style="119" customWidth="1"/>
    <col min="14022" max="14022" width="3.7109375" style="119" customWidth="1"/>
    <col min="14023" max="14023" width="12.85546875" style="119" customWidth="1"/>
    <col min="14024" max="14024" width="12.42578125" style="119" customWidth="1"/>
    <col min="14025" max="14271" width="9.140625" style="119"/>
    <col min="14272" max="14272" width="5.28515625" style="119" customWidth="1"/>
    <col min="14273" max="14273" width="36.140625" style="119" customWidth="1"/>
    <col min="14274" max="14274" width="8.5703125" style="119" customWidth="1"/>
    <col min="14275" max="14275" width="12.85546875" style="119" customWidth="1"/>
    <col min="14276" max="14276" width="13.7109375" style="119" customWidth="1"/>
    <col min="14277" max="14277" width="12.42578125" style="119" customWidth="1"/>
    <col min="14278" max="14278" width="3.7109375" style="119" customWidth="1"/>
    <col min="14279" max="14279" width="12.85546875" style="119" customWidth="1"/>
    <col min="14280" max="14280" width="12.42578125" style="119" customWidth="1"/>
    <col min="14281" max="14527" width="9.140625" style="119"/>
    <col min="14528" max="14528" width="5.28515625" style="119" customWidth="1"/>
    <col min="14529" max="14529" width="36.140625" style="119" customWidth="1"/>
    <col min="14530" max="14530" width="8.5703125" style="119" customWidth="1"/>
    <col min="14531" max="14531" width="12.85546875" style="119" customWidth="1"/>
    <col min="14532" max="14532" width="13.7109375" style="119" customWidth="1"/>
    <col min="14533" max="14533" width="12.42578125" style="119" customWidth="1"/>
    <col min="14534" max="14534" width="3.7109375" style="119" customWidth="1"/>
    <col min="14535" max="14535" width="12.85546875" style="119" customWidth="1"/>
    <col min="14536" max="14536" width="12.42578125" style="119" customWidth="1"/>
    <col min="14537" max="14783" width="9.140625" style="119"/>
    <col min="14784" max="14784" width="5.28515625" style="119" customWidth="1"/>
    <col min="14785" max="14785" width="36.140625" style="119" customWidth="1"/>
    <col min="14786" max="14786" width="8.5703125" style="119" customWidth="1"/>
    <col min="14787" max="14787" width="12.85546875" style="119" customWidth="1"/>
    <col min="14788" max="14788" width="13.7109375" style="119" customWidth="1"/>
    <col min="14789" max="14789" width="12.42578125" style="119" customWidth="1"/>
    <col min="14790" max="14790" width="3.7109375" style="119" customWidth="1"/>
    <col min="14791" max="14791" width="12.85546875" style="119" customWidth="1"/>
    <col min="14792" max="14792" width="12.42578125" style="119" customWidth="1"/>
    <col min="14793" max="15039" width="9.140625" style="119"/>
    <col min="15040" max="15040" width="5.28515625" style="119" customWidth="1"/>
    <col min="15041" max="15041" width="36.140625" style="119" customWidth="1"/>
    <col min="15042" max="15042" width="8.5703125" style="119" customWidth="1"/>
    <col min="15043" max="15043" width="12.85546875" style="119" customWidth="1"/>
    <col min="15044" max="15044" width="13.7109375" style="119" customWidth="1"/>
    <col min="15045" max="15045" width="12.42578125" style="119" customWidth="1"/>
    <col min="15046" max="15046" width="3.7109375" style="119" customWidth="1"/>
    <col min="15047" max="15047" width="12.85546875" style="119" customWidth="1"/>
    <col min="15048" max="15048" width="12.42578125" style="119" customWidth="1"/>
    <col min="15049" max="15295" width="9.140625" style="119"/>
    <col min="15296" max="15296" width="5.28515625" style="119" customWidth="1"/>
    <col min="15297" max="15297" width="36.140625" style="119" customWidth="1"/>
    <col min="15298" max="15298" width="8.5703125" style="119" customWidth="1"/>
    <col min="15299" max="15299" width="12.85546875" style="119" customWidth="1"/>
    <col min="15300" max="15300" width="13.7109375" style="119" customWidth="1"/>
    <col min="15301" max="15301" width="12.42578125" style="119" customWidth="1"/>
    <col min="15302" max="15302" width="3.7109375" style="119" customWidth="1"/>
    <col min="15303" max="15303" width="12.85546875" style="119" customWidth="1"/>
    <col min="15304" max="15304" width="12.42578125" style="119" customWidth="1"/>
    <col min="15305" max="15551" width="9.140625" style="119"/>
    <col min="15552" max="15552" width="5.28515625" style="119" customWidth="1"/>
    <col min="15553" max="15553" width="36.140625" style="119" customWidth="1"/>
    <col min="15554" max="15554" width="8.5703125" style="119" customWidth="1"/>
    <col min="15555" max="15555" width="12.85546875" style="119" customWidth="1"/>
    <col min="15556" max="15556" width="13.7109375" style="119" customWidth="1"/>
    <col min="15557" max="15557" width="12.42578125" style="119" customWidth="1"/>
    <col min="15558" max="15558" width="3.7109375" style="119" customWidth="1"/>
    <col min="15559" max="15559" width="12.85546875" style="119" customWidth="1"/>
    <col min="15560" max="15560" width="12.42578125" style="119" customWidth="1"/>
    <col min="15561" max="15807" width="9.140625" style="119"/>
    <col min="15808" max="15808" width="5.28515625" style="119" customWidth="1"/>
    <col min="15809" max="15809" width="36.140625" style="119" customWidth="1"/>
    <col min="15810" max="15810" width="8.5703125" style="119" customWidth="1"/>
    <col min="15811" max="15811" width="12.85546875" style="119" customWidth="1"/>
    <col min="15812" max="15812" width="13.7109375" style="119" customWidth="1"/>
    <col min="15813" max="15813" width="12.42578125" style="119" customWidth="1"/>
    <col min="15814" max="15814" width="3.7109375" style="119" customWidth="1"/>
    <col min="15815" max="15815" width="12.85546875" style="119" customWidth="1"/>
    <col min="15816" max="15816" width="12.42578125" style="119" customWidth="1"/>
    <col min="15817" max="16063" width="9.140625" style="119"/>
    <col min="16064" max="16064" width="5.28515625" style="119" customWidth="1"/>
    <col min="16065" max="16065" width="36.140625" style="119" customWidth="1"/>
    <col min="16066" max="16066" width="8.5703125" style="119" customWidth="1"/>
    <col min="16067" max="16067" width="12.85546875" style="119" customWidth="1"/>
    <col min="16068" max="16068" width="13.7109375" style="119" customWidth="1"/>
    <col min="16069" max="16069" width="12.42578125" style="119" customWidth="1"/>
    <col min="16070" max="16070" width="3.7109375" style="119" customWidth="1"/>
    <col min="16071" max="16071" width="12.85546875" style="119" customWidth="1"/>
    <col min="16072" max="16072" width="12.42578125" style="119" customWidth="1"/>
    <col min="16073" max="16384" width="9.140625" style="119"/>
  </cols>
  <sheetData>
    <row r="1" spans="1:7" x14ac:dyDescent="0.25">
      <c r="A1" s="119"/>
      <c r="C1" s="262" t="s">
        <v>76</v>
      </c>
      <c r="D1" s="262"/>
      <c r="E1" s="262"/>
      <c r="F1" s="127"/>
    </row>
    <row r="2" spans="1:7" s="48" customFormat="1" ht="13.5" customHeight="1" x14ac:dyDescent="0.25">
      <c r="A2" s="107"/>
      <c r="C2" s="232" t="s">
        <v>228</v>
      </c>
      <c r="D2" s="232"/>
      <c r="E2" s="232"/>
    </row>
    <row r="3" spans="1:7" s="48" customFormat="1" ht="13.5" customHeight="1" x14ac:dyDescent="0.25">
      <c r="A3" s="107"/>
      <c r="C3" s="233" t="s">
        <v>229</v>
      </c>
      <c r="D3" s="233"/>
      <c r="E3" s="233"/>
    </row>
    <row r="4" spans="1:7" x14ac:dyDescent="0.25">
      <c r="C4" s="141"/>
      <c r="D4" s="141"/>
      <c r="E4" s="141"/>
      <c r="F4" s="141"/>
    </row>
    <row r="5" spans="1:7" ht="2.25" customHeight="1" x14ac:dyDescent="0.25">
      <c r="C5" s="141"/>
      <c r="D5" s="141"/>
      <c r="E5" s="141"/>
      <c r="F5" s="141"/>
    </row>
    <row r="6" spans="1:7" s="121" customFormat="1" ht="74.25" customHeight="1" x14ac:dyDescent="0.3">
      <c r="A6" s="255" t="s">
        <v>251</v>
      </c>
      <c r="B6" s="255"/>
      <c r="C6" s="255"/>
      <c r="D6" s="255"/>
      <c r="E6" s="255"/>
      <c r="F6" s="122"/>
    </row>
    <row r="7" spans="1:7" s="125" customFormat="1" ht="18.75" customHeight="1" x14ac:dyDescent="0.3">
      <c r="A7" s="123"/>
      <c r="B7" s="124" t="s">
        <v>234</v>
      </c>
      <c r="C7" s="123"/>
      <c r="D7" s="123"/>
      <c r="E7" s="123"/>
      <c r="F7" s="123"/>
    </row>
    <row r="8" spans="1:7" s="125" customFormat="1" ht="23.25" customHeight="1" x14ac:dyDescent="0.3">
      <c r="A8" s="123"/>
      <c r="B8" s="237" t="s">
        <v>1</v>
      </c>
      <c r="C8" s="237"/>
      <c r="D8" s="237"/>
      <c r="E8" s="237"/>
      <c r="F8" s="150"/>
    </row>
    <row r="9" spans="1:7" s="127" customFormat="1" ht="44.25" customHeight="1" x14ac:dyDescent="0.2">
      <c r="A9" s="126" t="s">
        <v>2</v>
      </c>
      <c r="B9" s="126" t="s">
        <v>3</v>
      </c>
      <c r="C9" s="126" t="s">
        <v>4</v>
      </c>
      <c r="D9" s="126" t="s">
        <v>5</v>
      </c>
      <c r="E9" s="126" t="s">
        <v>6</v>
      </c>
      <c r="F9" s="151"/>
    </row>
    <row r="10" spans="1:7" s="116" customFormat="1" ht="23.25" customHeight="1" x14ac:dyDescent="0.2">
      <c r="A10" s="128">
        <v>1</v>
      </c>
      <c r="B10" s="113" t="s">
        <v>7</v>
      </c>
      <c r="C10" s="114">
        <v>1</v>
      </c>
      <c r="D10" s="115">
        <v>350000</v>
      </c>
      <c r="E10" s="115">
        <f>D10*C10</f>
        <v>350000</v>
      </c>
      <c r="G10" s="116" t="s">
        <v>235</v>
      </c>
    </row>
    <row r="11" spans="1:7" s="116" customFormat="1" ht="23.25" customHeight="1" x14ac:dyDescent="0.2">
      <c r="A11" s="128">
        <v>2</v>
      </c>
      <c r="B11" s="113" t="s">
        <v>33</v>
      </c>
      <c r="C11" s="114">
        <v>1</v>
      </c>
      <c r="D11" s="115">
        <v>230000</v>
      </c>
      <c r="E11" s="115">
        <f t="shared" ref="E11:E42" si="0">D11*C11</f>
        <v>230000</v>
      </c>
    </row>
    <row r="12" spans="1:7" s="116" customFormat="1" ht="23.25" customHeight="1" x14ac:dyDescent="0.2">
      <c r="A12" s="128">
        <v>3</v>
      </c>
      <c r="B12" s="113" t="s">
        <v>34</v>
      </c>
      <c r="C12" s="114">
        <v>1</v>
      </c>
      <c r="D12" s="115">
        <v>190000</v>
      </c>
      <c r="E12" s="115">
        <f t="shared" si="0"/>
        <v>190000</v>
      </c>
    </row>
    <row r="13" spans="1:7" s="116" customFormat="1" ht="23.25" customHeight="1" x14ac:dyDescent="0.2">
      <c r="A13" s="128">
        <v>4</v>
      </c>
      <c r="B13" s="113" t="s">
        <v>35</v>
      </c>
      <c r="C13" s="114">
        <v>1</v>
      </c>
      <c r="D13" s="115">
        <v>160000</v>
      </c>
      <c r="E13" s="115">
        <f t="shared" si="0"/>
        <v>160000</v>
      </c>
    </row>
    <row r="14" spans="1:7" s="116" customFormat="1" ht="23.25" customHeight="1" x14ac:dyDescent="0.2">
      <c r="A14" s="128">
        <v>5</v>
      </c>
      <c r="B14" s="113" t="s">
        <v>13</v>
      </c>
      <c r="C14" s="114">
        <v>1</v>
      </c>
      <c r="D14" s="115">
        <v>180000</v>
      </c>
      <c r="E14" s="115">
        <f t="shared" ref="E14:E19" si="1">D14*C14</f>
        <v>180000</v>
      </c>
    </row>
    <row r="15" spans="1:7" s="116" customFormat="1" ht="23.25" customHeight="1" x14ac:dyDescent="0.2">
      <c r="A15" s="128">
        <v>6</v>
      </c>
      <c r="B15" s="113" t="s">
        <v>143</v>
      </c>
      <c r="C15" s="114">
        <v>1</v>
      </c>
      <c r="D15" s="115">
        <v>160000</v>
      </c>
      <c r="E15" s="115">
        <f t="shared" si="1"/>
        <v>160000</v>
      </c>
    </row>
    <row r="16" spans="1:7" s="116" customFormat="1" ht="23.25" customHeight="1" x14ac:dyDescent="0.2">
      <c r="A16" s="128">
        <v>7</v>
      </c>
      <c r="B16" s="113" t="s">
        <v>39</v>
      </c>
      <c r="C16" s="114">
        <v>1</v>
      </c>
      <c r="D16" s="115">
        <v>160000</v>
      </c>
      <c r="E16" s="115">
        <f t="shared" si="1"/>
        <v>160000</v>
      </c>
    </row>
    <row r="17" spans="1:12" s="116" customFormat="1" ht="23.25" customHeight="1" x14ac:dyDescent="0.2">
      <c r="A17" s="128">
        <v>8</v>
      </c>
      <c r="B17" s="113" t="s">
        <v>98</v>
      </c>
      <c r="C17" s="114">
        <v>1</v>
      </c>
      <c r="D17" s="115">
        <v>150000</v>
      </c>
      <c r="E17" s="115">
        <f t="shared" si="1"/>
        <v>150000</v>
      </c>
    </row>
    <row r="18" spans="1:12" s="116" customFormat="1" ht="23.25" customHeight="1" x14ac:dyDescent="0.2">
      <c r="A18" s="128">
        <v>9</v>
      </c>
      <c r="B18" s="113" t="s">
        <v>29</v>
      </c>
      <c r="C18" s="114">
        <v>1</v>
      </c>
      <c r="D18" s="115">
        <v>150000</v>
      </c>
      <c r="E18" s="115">
        <f t="shared" si="1"/>
        <v>150000</v>
      </c>
      <c r="F18" s="152"/>
    </row>
    <row r="19" spans="1:12" s="116" customFormat="1" ht="23.25" customHeight="1" x14ac:dyDescent="0.2">
      <c r="A19" s="128">
        <v>10</v>
      </c>
      <c r="B19" s="113" t="s">
        <v>232</v>
      </c>
      <c r="C19" s="114">
        <v>1</v>
      </c>
      <c r="D19" s="115">
        <v>160000</v>
      </c>
      <c r="E19" s="115">
        <f t="shared" si="1"/>
        <v>160000</v>
      </c>
      <c r="F19" s="152"/>
    </row>
    <row r="20" spans="1:12" s="116" customFormat="1" ht="23.25" customHeight="1" x14ac:dyDescent="0.2">
      <c r="A20" s="128">
        <v>11</v>
      </c>
      <c r="B20" s="113" t="s">
        <v>36</v>
      </c>
      <c r="C20" s="114">
        <v>13</v>
      </c>
      <c r="D20" s="115">
        <v>160000</v>
      </c>
      <c r="E20" s="115">
        <f t="shared" si="0"/>
        <v>2080000</v>
      </c>
      <c r="F20" s="152"/>
      <c r="J20" s="171"/>
    </row>
    <row r="21" spans="1:12" s="116" customFormat="1" ht="23.25" customHeight="1" x14ac:dyDescent="0.2">
      <c r="A21" s="128">
        <v>12</v>
      </c>
      <c r="B21" s="113" t="s">
        <v>65</v>
      </c>
      <c r="C21" s="114">
        <v>1</v>
      </c>
      <c r="D21" s="115">
        <v>350000</v>
      </c>
      <c r="E21" s="115">
        <f t="shared" si="0"/>
        <v>350000</v>
      </c>
      <c r="F21" s="152"/>
    </row>
    <row r="22" spans="1:12" s="116" customFormat="1" ht="23.25" customHeight="1" x14ac:dyDescent="0.2">
      <c r="A22" s="128"/>
      <c r="B22" s="113" t="s">
        <v>233</v>
      </c>
      <c r="C22" s="114">
        <v>2</v>
      </c>
      <c r="D22" s="115">
        <v>350000</v>
      </c>
      <c r="E22" s="115">
        <f t="shared" si="0"/>
        <v>700000</v>
      </c>
      <c r="F22" s="152"/>
    </row>
    <row r="23" spans="1:12" s="116" customFormat="1" ht="23.25" customHeight="1" x14ac:dyDescent="0.2">
      <c r="A23" s="128">
        <v>13</v>
      </c>
      <c r="B23" s="113" t="s">
        <v>66</v>
      </c>
      <c r="C23" s="114">
        <v>3</v>
      </c>
      <c r="D23" s="115">
        <v>300000</v>
      </c>
      <c r="E23" s="115">
        <f t="shared" si="0"/>
        <v>900000</v>
      </c>
      <c r="F23" s="152"/>
      <c r="J23" s="171"/>
      <c r="L23" s="171"/>
    </row>
    <row r="24" spans="1:12" s="116" customFormat="1" ht="30.75" customHeight="1" x14ac:dyDescent="0.2">
      <c r="A24" s="128">
        <v>14</v>
      </c>
      <c r="B24" s="113" t="s">
        <v>260</v>
      </c>
      <c r="C24" s="114">
        <v>1</v>
      </c>
      <c r="D24" s="115">
        <v>220000</v>
      </c>
      <c r="E24" s="115">
        <f t="shared" si="0"/>
        <v>220000</v>
      </c>
      <c r="F24" s="152"/>
    </row>
    <row r="25" spans="1:12" s="116" customFormat="1" ht="36" customHeight="1" x14ac:dyDescent="0.2">
      <c r="A25" s="128">
        <v>15</v>
      </c>
      <c r="B25" s="113" t="s">
        <v>132</v>
      </c>
      <c r="C25" s="114">
        <v>1</v>
      </c>
      <c r="D25" s="115">
        <v>210000</v>
      </c>
      <c r="E25" s="115">
        <f t="shared" si="0"/>
        <v>210000</v>
      </c>
      <c r="F25" s="152"/>
    </row>
    <row r="26" spans="1:12" s="116" customFormat="1" ht="32.25" customHeight="1" x14ac:dyDescent="0.2">
      <c r="A26" s="128">
        <v>16</v>
      </c>
      <c r="B26" s="113" t="s">
        <v>130</v>
      </c>
      <c r="C26" s="114">
        <v>1</v>
      </c>
      <c r="D26" s="115">
        <v>210000</v>
      </c>
      <c r="E26" s="115">
        <f t="shared" si="0"/>
        <v>210000</v>
      </c>
      <c r="F26" s="152"/>
    </row>
    <row r="27" spans="1:12" s="116" customFormat="1" ht="23.25" customHeight="1" x14ac:dyDescent="0.2">
      <c r="A27" s="128">
        <v>17</v>
      </c>
      <c r="B27" s="113" t="s">
        <v>37</v>
      </c>
      <c r="C27" s="114">
        <v>2</v>
      </c>
      <c r="D27" s="115">
        <v>125000</v>
      </c>
      <c r="E27" s="115">
        <f t="shared" si="0"/>
        <v>250000</v>
      </c>
      <c r="F27" s="152"/>
    </row>
    <row r="28" spans="1:12" s="116" customFormat="1" ht="23.25" customHeight="1" x14ac:dyDescent="0.2">
      <c r="A28" s="128">
        <v>18</v>
      </c>
      <c r="B28" s="113" t="s">
        <v>38</v>
      </c>
      <c r="C28" s="114">
        <v>2</v>
      </c>
      <c r="D28" s="115">
        <v>125000</v>
      </c>
      <c r="E28" s="115">
        <f t="shared" si="0"/>
        <v>250000</v>
      </c>
      <c r="F28" s="152"/>
    </row>
    <row r="29" spans="1:12" s="116" customFormat="1" ht="23.25" customHeight="1" x14ac:dyDescent="0.2">
      <c r="A29" s="128">
        <v>19</v>
      </c>
      <c r="B29" s="113" t="s">
        <v>40</v>
      </c>
      <c r="C29" s="114">
        <v>1</v>
      </c>
      <c r="D29" s="115">
        <v>125000</v>
      </c>
      <c r="E29" s="115">
        <f t="shared" si="0"/>
        <v>125000</v>
      </c>
      <c r="F29" s="152"/>
    </row>
    <row r="30" spans="1:12" s="116" customFormat="1" ht="23.25" customHeight="1" x14ac:dyDescent="0.2">
      <c r="A30" s="128">
        <v>20</v>
      </c>
      <c r="B30" s="113" t="s">
        <v>17</v>
      </c>
      <c r="C30" s="114">
        <v>2</v>
      </c>
      <c r="D30" s="115">
        <v>140000</v>
      </c>
      <c r="E30" s="115">
        <f t="shared" si="0"/>
        <v>280000</v>
      </c>
      <c r="F30" s="152"/>
    </row>
    <row r="31" spans="1:12" s="116" customFormat="1" ht="23.25" customHeight="1" x14ac:dyDescent="0.2">
      <c r="A31" s="128">
        <v>21</v>
      </c>
      <c r="B31" s="113" t="s">
        <v>22</v>
      </c>
      <c r="C31" s="114">
        <v>6</v>
      </c>
      <c r="D31" s="115">
        <v>120000</v>
      </c>
      <c r="E31" s="115">
        <f t="shared" si="0"/>
        <v>720000</v>
      </c>
      <c r="F31" s="152"/>
    </row>
    <row r="32" spans="1:12" s="116" customFormat="1" ht="23.25" customHeight="1" x14ac:dyDescent="0.2">
      <c r="A32" s="128">
        <v>22</v>
      </c>
      <c r="B32" s="113" t="s">
        <v>31</v>
      </c>
      <c r="C32" s="114">
        <v>3</v>
      </c>
      <c r="D32" s="115">
        <v>120000</v>
      </c>
      <c r="E32" s="115">
        <f t="shared" si="0"/>
        <v>360000</v>
      </c>
      <c r="F32" s="152"/>
    </row>
    <row r="33" spans="1:6" s="116" customFormat="1" ht="23.25" customHeight="1" x14ac:dyDescent="0.2">
      <c r="A33" s="128">
        <v>23</v>
      </c>
      <c r="B33" s="113" t="s">
        <v>21</v>
      </c>
      <c r="C33" s="114">
        <v>9</v>
      </c>
      <c r="D33" s="115">
        <v>120000</v>
      </c>
      <c r="E33" s="115">
        <f t="shared" si="0"/>
        <v>1080000</v>
      </c>
      <c r="F33" s="152"/>
    </row>
    <row r="34" spans="1:6" s="116" customFormat="1" ht="33.75" customHeight="1" x14ac:dyDescent="0.2">
      <c r="A34" s="128">
        <v>24</v>
      </c>
      <c r="B34" s="113" t="s">
        <v>41</v>
      </c>
      <c r="C34" s="114">
        <v>2</v>
      </c>
      <c r="D34" s="115">
        <v>120000</v>
      </c>
      <c r="E34" s="115">
        <f t="shared" si="0"/>
        <v>240000</v>
      </c>
      <c r="F34" s="154"/>
    </row>
    <row r="35" spans="1:6" s="116" customFormat="1" ht="23.25" customHeight="1" x14ac:dyDescent="0.2">
      <c r="A35" s="128">
        <v>25</v>
      </c>
      <c r="B35" s="113" t="s">
        <v>42</v>
      </c>
      <c r="C35" s="114">
        <v>1</v>
      </c>
      <c r="D35" s="115">
        <v>120000</v>
      </c>
      <c r="E35" s="115">
        <f t="shared" si="0"/>
        <v>120000</v>
      </c>
      <c r="F35" s="154"/>
    </row>
    <row r="36" spans="1:6" s="116" customFormat="1" ht="23.25" customHeight="1" x14ac:dyDescent="0.2">
      <c r="A36" s="128">
        <v>26</v>
      </c>
      <c r="B36" s="113" t="s">
        <v>43</v>
      </c>
      <c r="C36" s="114">
        <v>1</v>
      </c>
      <c r="D36" s="115">
        <v>120000</v>
      </c>
      <c r="E36" s="115">
        <f t="shared" si="0"/>
        <v>120000</v>
      </c>
      <c r="F36" s="152"/>
    </row>
    <row r="37" spans="1:6" s="116" customFormat="1" ht="40.9" customHeight="1" x14ac:dyDescent="0.2">
      <c r="A37" s="128">
        <v>27</v>
      </c>
      <c r="B37" s="113" t="s">
        <v>85</v>
      </c>
      <c r="C37" s="114">
        <v>1</v>
      </c>
      <c r="D37" s="115">
        <v>120000</v>
      </c>
      <c r="E37" s="115">
        <f t="shared" si="0"/>
        <v>120000</v>
      </c>
      <c r="F37" s="154"/>
    </row>
    <row r="38" spans="1:6" s="116" customFormat="1" ht="23.25" customHeight="1" x14ac:dyDescent="0.2">
      <c r="A38" s="128">
        <v>28</v>
      </c>
      <c r="B38" s="113" t="s">
        <v>44</v>
      </c>
      <c r="C38" s="114">
        <v>1</v>
      </c>
      <c r="D38" s="115">
        <v>120000</v>
      </c>
      <c r="E38" s="115">
        <f t="shared" si="0"/>
        <v>120000</v>
      </c>
      <c r="F38" s="152"/>
    </row>
    <row r="39" spans="1:6" s="116" customFormat="1" ht="23.25" customHeight="1" x14ac:dyDescent="0.2">
      <c r="A39" s="128">
        <v>29</v>
      </c>
      <c r="B39" s="113" t="s">
        <v>45</v>
      </c>
      <c r="C39" s="114">
        <v>1</v>
      </c>
      <c r="D39" s="115">
        <v>120000</v>
      </c>
      <c r="E39" s="115">
        <f t="shared" si="0"/>
        <v>120000</v>
      </c>
      <c r="F39" s="152"/>
    </row>
    <row r="40" spans="1:6" s="116" customFormat="1" ht="23.25" customHeight="1" x14ac:dyDescent="0.2">
      <c r="A40" s="128">
        <v>30</v>
      </c>
      <c r="B40" s="113" t="s">
        <v>46</v>
      </c>
      <c r="C40" s="114">
        <v>1</v>
      </c>
      <c r="D40" s="115">
        <v>120000</v>
      </c>
      <c r="E40" s="115">
        <f t="shared" si="0"/>
        <v>120000</v>
      </c>
      <c r="F40" s="152"/>
    </row>
    <row r="41" spans="1:6" s="116" customFormat="1" ht="23.25" customHeight="1" x14ac:dyDescent="0.2">
      <c r="A41" s="128">
        <v>31</v>
      </c>
      <c r="B41" s="113" t="s">
        <v>47</v>
      </c>
      <c r="C41" s="114">
        <v>2</v>
      </c>
      <c r="D41" s="115">
        <v>210000</v>
      </c>
      <c r="E41" s="115">
        <f t="shared" si="0"/>
        <v>420000</v>
      </c>
      <c r="F41" s="152"/>
    </row>
    <row r="42" spans="1:6" s="116" customFormat="1" ht="23.25" customHeight="1" x14ac:dyDescent="0.2">
      <c r="A42" s="128">
        <v>32</v>
      </c>
      <c r="B42" s="113" t="s">
        <v>48</v>
      </c>
      <c r="C42" s="114">
        <v>2</v>
      </c>
      <c r="D42" s="115">
        <v>210000</v>
      </c>
      <c r="E42" s="115">
        <f t="shared" si="0"/>
        <v>420000</v>
      </c>
      <c r="F42" s="152"/>
    </row>
    <row r="43" spans="1:6" s="135" customFormat="1" ht="23.25" customHeight="1" x14ac:dyDescent="0.2">
      <c r="A43" s="130"/>
      <c r="B43" s="131" t="s">
        <v>24</v>
      </c>
      <c r="C43" s="139">
        <f>SUM(C10:C42)</f>
        <v>69</v>
      </c>
      <c r="D43" s="149"/>
      <c r="E43" s="133">
        <f>SUM(E10:E42)</f>
        <v>11425000</v>
      </c>
      <c r="F43" s="155"/>
    </row>
  </sheetData>
  <mergeCells count="5">
    <mergeCell ref="A6:E6"/>
    <mergeCell ref="B8:E8"/>
    <mergeCell ref="C1:E1"/>
    <mergeCell ref="C2:E2"/>
    <mergeCell ref="C3:E3"/>
  </mergeCells>
  <pageMargins left="0.74803149606299213" right="0.23622047244094491" top="0.51181102362204722" bottom="0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26</vt:i4>
      </vt:variant>
    </vt:vector>
  </HeadingPairs>
  <TitlesOfParts>
    <vt:vector size="50" baseType="lpstr">
      <vt:lpstr>Հաստիքացուցակ</vt:lpstr>
      <vt:lpstr>արամուսի մշ հիմ</vt:lpstr>
      <vt:lpstr>առինջ ամբուլատորիա</vt:lpstr>
      <vt:lpstr>քաղաքային</vt:lpstr>
      <vt:lpstr>կամարիս մշակ</vt:lpstr>
      <vt:lpstr>գեղաշենի մշակույթի տուն</vt:lpstr>
      <vt:lpstr>աջակցություն</vt:lpstr>
      <vt:lpstr>գրադարան</vt:lpstr>
      <vt:lpstr>մարզադպրոց</vt:lpstr>
      <vt:lpstr>շախմատ</vt:lpstr>
      <vt:lpstr>գեղարվեստ</vt:lpstr>
      <vt:lpstr>երաժշտական</vt:lpstr>
      <vt:lpstr>կամարիս մանկապ</vt:lpstr>
      <vt:lpstr>մայակովս մանկապ</vt:lpstr>
      <vt:lpstr>գեղաշեն մանկա</vt:lpstr>
      <vt:lpstr>վպտղնի</vt:lpstr>
      <vt:lpstr>12</vt:lpstr>
      <vt:lpstr>9</vt:lpstr>
      <vt:lpstr>7</vt:lpstr>
      <vt:lpstr>6</vt:lpstr>
      <vt:lpstr>5</vt:lpstr>
      <vt:lpstr>4</vt:lpstr>
      <vt:lpstr>3</vt:lpstr>
      <vt:lpstr>2</vt:lpstr>
      <vt:lpstr>Հաստիքացուցակ!Заголовки_для_печати</vt:lpstr>
      <vt:lpstr>մարզադպրոց!Заголовки_для_печати</vt:lpstr>
      <vt:lpstr>'12'!Область_печати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'9'!Область_печати</vt:lpstr>
      <vt:lpstr>աջակցություն!Область_печати</vt:lpstr>
      <vt:lpstr>'առինջ ամբուլատորիա'!Область_печати</vt:lpstr>
      <vt:lpstr>'արամուսի մշ հիմ'!Область_печати</vt:lpstr>
      <vt:lpstr>'գեղաշեն մանկա'!Область_печати</vt:lpstr>
      <vt:lpstr>'գեղաշենի մշակույթի տուն'!Область_печати</vt:lpstr>
      <vt:lpstr>գեղարվեստ!Область_печати</vt:lpstr>
      <vt:lpstr>գրադարան!Область_печати</vt:lpstr>
      <vt:lpstr>երաժշտական!Область_печати</vt:lpstr>
      <vt:lpstr>'կամարիս մանկապ'!Область_печати</vt:lpstr>
      <vt:lpstr>'կամարիս մշակ'!Область_печати</vt:lpstr>
      <vt:lpstr>Հաստիքացուցակ!Область_печати</vt:lpstr>
      <vt:lpstr>'մայակովս մանկապ'!Область_печати</vt:lpstr>
      <vt:lpstr>մարզադպրոց!Область_печати</vt:lpstr>
      <vt:lpstr>շախմատ!Область_печати</vt:lpstr>
      <vt:lpstr>վպտղնի!Область_печати</vt:lpstr>
      <vt:lpstr>քաղաքային!Область_печати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2024-12-17T09:38:46Z</cp:lastPrinted>
  <dcterms:created xsi:type="dcterms:W3CDTF">2023-03-06T15:23:12Z</dcterms:created>
  <dcterms:modified xsi:type="dcterms:W3CDTF">2024-12-17T09:39:27Z</dcterms:modified>
</cp:coreProperties>
</file>